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35"/>
  </bookViews>
  <sheets>
    <sheet name="清算预算表" sheetId="11" r:id="rId1"/>
  </sheets>
  <definedNames>
    <definedName name="_xlnm._FilterDatabase" localSheetId="0" hidden="1">清算预算表!$A$7:$L$16</definedName>
    <definedName name="_xlnm.Print_Titles" localSheetId="0">清算预算表!$3:$6</definedName>
  </definedNames>
  <calcPr calcId="144525" concurrentCalc="0"/>
</workbook>
</file>

<file path=xl/sharedStrings.xml><?xml version="1.0" encoding="utf-8"?>
<sst xmlns="http://schemas.openxmlformats.org/spreadsheetml/2006/main" count="59" uniqueCount="47">
  <si>
    <t>附件2</t>
  </si>
  <si>
    <t>广东省普通高中2023年地市国家助学金安排明细表（汕头市）</t>
  </si>
  <si>
    <t>计算单位：人、元</t>
  </si>
  <si>
    <t>用款单位编码</t>
  </si>
  <si>
    <t>用款单位名称</t>
  </si>
  <si>
    <t>具体实施单位</t>
  </si>
  <si>
    <t>业务处室</t>
  </si>
  <si>
    <t>预算科目</t>
  </si>
  <si>
    <t>基础数据</t>
  </si>
  <si>
    <t>本次提前下达省级以上资金</t>
  </si>
  <si>
    <t>备注</t>
  </si>
  <si>
    <t>2023年预算资助人数</t>
  </si>
  <si>
    <t>省级以上财政分担比例（%）</t>
  </si>
  <si>
    <t>预算2023年省级以上资金</t>
  </si>
  <si>
    <t>合计</t>
  </si>
  <si>
    <t>其中：中央资金</t>
  </si>
  <si>
    <t>其中：省级资金</t>
  </si>
  <si>
    <t>A</t>
  </si>
  <si>
    <t>B</t>
  </si>
  <si>
    <t>C</t>
  </si>
  <si>
    <t>D</t>
  </si>
  <si>
    <t>E</t>
  </si>
  <si>
    <t>F</t>
  </si>
  <si>
    <t>G</t>
  </si>
  <si>
    <t>H=F*2000*G</t>
  </si>
  <si>
    <t>I=H</t>
  </si>
  <si>
    <t>J</t>
  </si>
  <si>
    <t>K=I-J</t>
  </si>
  <si>
    <t>L</t>
  </si>
  <si>
    <t>440599000</t>
  </si>
  <si>
    <t>汕头市</t>
  </si>
  <si>
    <t>440500000</t>
  </si>
  <si>
    <t>汕头市本级</t>
  </si>
  <si>
    <t>440511000</t>
  </si>
  <si>
    <t>金平区</t>
  </si>
  <si>
    <t>440507000</t>
  </si>
  <si>
    <t>龙湖区</t>
  </si>
  <si>
    <t>440515000</t>
  </si>
  <si>
    <t>澄海区</t>
  </si>
  <si>
    <t>440512000</t>
  </si>
  <si>
    <t>濠江区</t>
  </si>
  <si>
    <t>440513000</t>
  </si>
  <si>
    <t>潮阳区</t>
  </si>
  <si>
    <t>440514000</t>
  </si>
  <si>
    <t>潮南区</t>
  </si>
  <si>
    <t>440523000</t>
  </si>
  <si>
    <t>南澳县</t>
  </si>
</sst>
</file>

<file path=xl/styles.xml><?xml version="1.0" encoding="utf-8"?>
<styleSheet xmlns="http://schemas.openxmlformats.org/spreadsheetml/2006/main">
  <numFmts count="10">
    <numFmt numFmtId="176" formatCode="_ * #,##0_ ;_ * \-#,##0_ ;_ * &quot;-&quot;??_ ;_ @_ "/>
    <numFmt numFmtId="177" formatCode="#,##0_ ;[Red]\-#,##0\ "/>
    <numFmt numFmtId="178" formatCode="0.0_ "/>
    <numFmt numFmtId="41" formatCode="_ * #,##0_ ;_ * \-#,##0_ ;_ * &quot;-&quot;_ ;_ @_ "/>
    <numFmt numFmtId="42" formatCode="_ &quot;￥&quot;* #,##0_ ;_ &quot;￥&quot;* \-#,##0_ ;_ &quot;￥&quot;* &quot;-&quot;_ ;_ @_ "/>
    <numFmt numFmtId="179" formatCode="0_);[Red]\(0\)"/>
    <numFmt numFmtId="180" formatCode="0_ "/>
    <numFmt numFmtId="44" formatCode="_ &quot;￥&quot;* #,##0.00_ ;_ &quot;￥&quot;* \-#,##0.00_ ;_ &quot;￥&quot;* &quot;-&quot;??_ ;_ @_ "/>
    <numFmt numFmtId="181" formatCode="#,##0.0_ ;[Red]\-#,##0.0\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CESI黑体-GB2312"/>
      <charset val="134"/>
    </font>
    <font>
      <sz val="20"/>
      <color theme="1"/>
      <name val="方正小标宋简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方正姚体"/>
      <charset val="134"/>
    </font>
    <font>
      <sz val="12"/>
      <name val="幼圆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20"/>
      <name val="方正小标宋简体"/>
      <charset val="134"/>
    </font>
    <font>
      <b/>
      <sz val="18"/>
      <name val="宋体"/>
      <charset val="134"/>
      <scheme val="minor"/>
    </font>
    <font>
      <b/>
      <sz val="14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35" fillId="0" borderId="0"/>
    <xf numFmtId="0" fontId="18" fillId="0" borderId="0"/>
    <xf numFmtId="0" fontId="18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/>
    <xf numFmtId="0" fontId="21" fillId="29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6" fillId="26" borderId="9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32" fillId="21" borderId="9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18" fillId="0" borderId="0"/>
    <xf numFmtId="0" fontId="21" fillId="2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0" fontId="26" fillId="14" borderId="7" applyNumberFormat="false" applyAlignment="false" applyProtection="false">
      <alignment vertical="center"/>
    </xf>
    <xf numFmtId="0" fontId="40" fillId="21" borderId="11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0" borderId="0"/>
    <xf numFmtId="0" fontId="21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8" fillId="0" borderId="0"/>
    <xf numFmtId="0" fontId="22" fillId="6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4" fillId="0" borderId="10" applyNumberFormat="false" applyFill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4" applyNumberFormat="false" applyFill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18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79" fontId="10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0" applyFont="true" applyFill="true" applyBorder="true" applyAlignment="true">
      <alignment horizontal="center" vertical="center" wrapText="true"/>
    </xf>
    <xf numFmtId="179" fontId="11" fillId="0" borderId="1" xfId="4" applyNumberFormat="true" applyFont="true" applyFill="true" applyBorder="true" applyAlignment="true" applyProtection="true">
      <alignment horizontal="left" vertical="center" wrapText="true"/>
      <protection locked="false"/>
    </xf>
    <xf numFmtId="0" fontId="11" fillId="0" borderId="1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horizontal="left" vertical="center" wrapText="true"/>
    </xf>
    <xf numFmtId="0" fontId="12" fillId="0" borderId="0" xfId="0" applyFont="true" applyFill="true" applyAlignment="true">
      <alignment horizontal="center" vertical="center"/>
    </xf>
    <xf numFmtId="0" fontId="13" fillId="0" borderId="0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5" fillId="0" borderId="3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9" fontId="16" fillId="0" borderId="1" xfId="18" applyNumberFormat="true" applyFont="true" applyFill="true" applyBorder="true" applyAlignment="true" applyProtection="true">
      <alignment horizontal="center" vertical="center" wrapText="true"/>
    </xf>
    <xf numFmtId="178" fontId="1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81" fontId="9" fillId="0" borderId="1" xfId="0" applyNumberFormat="true" applyFont="true" applyFill="true" applyBorder="true" applyAlignment="true">
      <alignment horizontal="center" vertical="center" wrapText="true"/>
    </xf>
    <xf numFmtId="177" fontId="17" fillId="2" borderId="1" xfId="0" applyNumberFormat="true" applyFont="true" applyFill="true" applyBorder="true" applyAlignment="true">
      <alignment horizontal="center" vertical="center" wrapText="true"/>
    </xf>
    <xf numFmtId="177" fontId="10" fillId="2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7" fontId="18" fillId="0" borderId="1" xfId="7" applyNumberFormat="true" applyFont="true" applyFill="true" applyBorder="true" applyAlignment="true">
      <alignment vertical="center" wrapText="true"/>
    </xf>
    <xf numFmtId="9" fontId="11" fillId="0" borderId="1" xfId="18" applyFont="true" applyFill="true" applyBorder="true" applyAlignment="true">
      <alignment horizontal="center" vertical="center" wrapText="true"/>
    </xf>
    <xf numFmtId="177" fontId="11" fillId="0" borderId="1" xfId="7" applyNumberFormat="true" applyFont="true" applyFill="true" applyBorder="true" applyAlignment="true">
      <alignment horizontal="right" vertical="center" wrapText="true"/>
    </xf>
    <xf numFmtId="0" fontId="18" fillId="0" borderId="0" xfId="0" applyFont="true" applyFill="true" applyBorder="true" applyAlignment="true">
      <alignment horizontal="left" vertical="center" wrapText="true"/>
    </xf>
    <xf numFmtId="176" fontId="19" fillId="0" borderId="0" xfId="44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178" fontId="14" fillId="3" borderId="1" xfId="0" applyNumberFormat="true" applyFont="true" applyFill="true" applyBorder="true" applyAlignment="true">
      <alignment horizontal="center" vertical="center" wrapText="true"/>
    </xf>
    <xf numFmtId="0" fontId="16" fillId="0" borderId="1" xfId="0" applyNumberFormat="true" applyFont="true" applyBorder="true" applyAlignment="true">
      <alignment horizontal="center" vertical="center"/>
    </xf>
    <xf numFmtId="178" fontId="8" fillId="3" borderId="1" xfId="0" applyNumberFormat="true" applyFont="true" applyFill="true" applyBorder="true" applyAlignment="true">
      <alignment horizontal="center" vertical="center" wrapText="true"/>
    </xf>
    <xf numFmtId="178" fontId="9" fillId="3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Border="true" applyAlignment="true">
      <alignment horizontal="center" vertical="center" wrapText="true"/>
    </xf>
    <xf numFmtId="177" fontId="11" fillId="0" borderId="1" xfId="7" applyNumberFormat="true" applyFont="true" applyFill="true" applyBorder="true" applyAlignment="true">
      <alignment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right" vertical="center" wrapText="true"/>
    </xf>
  </cellXfs>
  <cellStyles count="64">
    <cellStyle name="常规" xfId="0" builtinId="0"/>
    <cellStyle name="常规 2" xfId="1"/>
    <cellStyle name="常规_附件2_3" xfId="2"/>
    <cellStyle name="常规_2011年秋季学期广东省普通高中国家助学金安排表" xfId="3"/>
    <cellStyle name="常规_越秀" xfId="4"/>
    <cellStyle name="常规 4" xfId="5"/>
    <cellStyle name="常规_附件2_10" xfId="6"/>
    <cellStyle name="样式 1" xfId="7"/>
    <cellStyle name="常规_附件2_11" xfId="8"/>
    <cellStyle name="60% - 强调文字颜色 6" xfId="9" builtinId="52"/>
    <cellStyle name="常规_附件2_8" xfId="10"/>
    <cellStyle name="20% - 强调文字颜色 4" xfId="11" builtinId="42"/>
    <cellStyle name="强调文字颜色 4" xfId="12" builtinId="41"/>
    <cellStyle name="输入" xfId="13" builtinId="20"/>
    <cellStyle name="40% - 强调文字颜色 3" xfId="14" builtinId="39"/>
    <cellStyle name="20% - 强调文字颜色 3" xfId="15" builtinId="38"/>
    <cellStyle name="货币" xfId="16" builtinId="4"/>
    <cellStyle name="强调文字颜色 3" xfId="17" builtinId="37"/>
    <cellStyle name="百分比" xfId="18" builtinId="5"/>
    <cellStyle name="60% - 强调文字颜色 2" xfId="19" builtinId="36"/>
    <cellStyle name="60% - 强调文字颜色 5" xfId="20" builtinId="48"/>
    <cellStyle name="强调文字颜色 2" xfId="21" builtinId="33"/>
    <cellStyle name="60% - 强调文字颜色 1" xfId="22" builtinId="32"/>
    <cellStyle name="60% - 强调文字颜色 4" xfId="23" builtinId="44"/>
    <cellStyle name="计算" xfId="24" builtinId="22"/>
    <cellStyle name="强调文字颜色 1" xfId="25" builtinId="29"/>
    <cellStyle name="适中" xfId="26" builtinId="28"/>
    <cellStyle name="常规_附件2_9" xfId="27"/>
    <cellStyle name="20% - 强调文字颜色 5" xfId="28" builtinId="46"/>
    <cellStyle name="好" xfId="29" builtinId="26"/>
    <cellStyle name="常规_附件2_5" xfId="30"/>
    <cellStyle name="20% - 强调文字颜色 1" xfId="31" builtinId="30"/>
    <cellStyle name="汇总" xfId="32" builtinId="25"/>
    <cellStyle name="差" xfId="33" builtinId="27"/>
    <cellStyle name="检查单元格" xfId="34" builtinId="23"/>
    <cellStyle name="输出" xfId="35" builtinId="21"/>
    <cellStyle name="千位分隔 2" xfId="36"/>
    <cellStyle name="标题 1" xfId="37" builtinId="16"/>
    <cellStyle name="解释性文本" xfId="38" builtinId="53"/>
    <cellStyle name="常规_附件2_6" xfId="39"/>
    <cellStyle name="20% - 强调文字颜色 2" xfId="40" builtinId="34"/>
    <cellStyle name="标题 4" xfId="41" builtinId="19"/>
    <cellStyle name="货币[0]" xfId="42" builtinId="7"/>
    <cellStyle name="40% - 强调文字颜色 4" xfId="43" builtinId="43"/>
    <cellStyle name="千位分隔" xfId="44" builtinId="3"/>
    <cellStyle name="已访问的超链接" xfId="45" builtinId="9"/>
    <cellStyle name="标题" xfId="46" builtinId="15"/>
    <cellStyle name="40% - 强调文字颜色 2" xfId="47" builtinId="35"/>
    <cellStyle name="警告文本" xfId="48" builtinId="11"/>
    <cellStyle name="60% - 强调文字颜色 3" xfId="49" builtinId="40"/>
    <cellStyle name="注释" xfId="50" builtinId="10"/>
    <cellStyle name="20% - 强调文字颜色 6" xfId="51" builtinId="50"/>
    <cellStyle name="常规_附件2_1" xfId="52"/>
    <cellStyle name="强调文字颜色 5" xfId="53" builtinId="45"/>
    <cellStyle name="40% - 强调文字颜色 6" xfId="54" builtinId="51"/>
    <cellStyle name="超链接" xfId="55" builtinId="8"/>
    <cellStyle name="千位分隔[0]" xfId="56" builtinId="6"/>
    <cellStyle name="标题 2" xfId="57" builtinId="17"/>
    <cellStyle name="40% - 强调文字颜色 5" xfId="58" builtinId="47"/>
    <cellStyle name="标题 3" xfId="59" builtinId="18"/>
    <cellStyle name="强调文字颜色 6" xfId="60" builtinId="49"/>
    <cellStyle name="40% - 强调文字颜色 1" xfId="61" builtinId="31"/>
    <cellStyle name="常规 3" xfId="62"/>
    <cellStyle name="链接单元格" xfId="63" builtinId="24"/>
  </cellStyles>
  <tableStyles count="0" defaultTableStyle="TableStyleMedium2" defaultPivotStyle="PivotStyleLight16"/>
  <colors>
    <mruColors>
      <color rgb="00FFFF99"/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L17"/>
  <sheetViews>
    <sheetView tabSelected="1" zoomScale="90" zoomScaleNormal="90" workbookViewId="0">
      <selection activeCell="G7" sqref="G7"/>
    </sheetView>
  </sheetViews>
  <sheetFormatPr defaultColWidth="9" defaultRowHeight="14.25"/>
  <cols>
    <col min="1" max="3" width="17.775" style="5" customWidth="true"/>
    <col min="4" max="5" width="8.46666666666667" style="5" hidden="true" customWidth="true"/>
    <col min="6" max="6" width="17.775" style="6" customWidth="true"/>
    <col min="7" max="12" width="17.775" style="5" customWidth="true"/>
    <col min="13" max="16384" width="9" style="5"/>
  </cols>
  <sheetData>
    <row r="1" ht="21" customHeight="true" spans="1:1">
      <c r="A1" s="7" t="s">
        <v>0</v>
      </c>
    </row>
    <row r="2" ht="40" customHeight="true" spans="1:12">
      <c r="A2" s="8" t="s">
        <v>1</v>
      </c>
      <c r="B2" s="8"/>
      <c r="C2" s="8"/>
      <c r="D2" s="8"/>
      <c r="E2" s="8"/>
      <c r="F2" s="18"/>
      <c r="G2" s="8"/>
      <c r="H2" s="8"/>
      <c r="I2" s="8"/>
      <c r="J2" s="8"/>
      <c r="K2" s="8"/>
      <c r="L2" s="8"/>
    </row>
    <row r="3" ht="42.6" customHeight="true" spans="1:11">
      <c r="A3" s="9"/>
      <c r="B3" s="10"/>
      <c r="C3" s="10"/>
      <c r="D3" s="10"/>
      <c r="E3" s="10"/>
      <c r="F3" s="19"/>
      <c r="G3" s="10"/>
      <c r="H3" s="10"/>
      <c r="I3" s="34"/>
      <c r="J3" s="34"/>
      <c r="K3" s="35" t="s">
        <v>2</v>
      </c>
    </row>
    <row r="4" s="1" customFormat="true" ht="41" customHeight="true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20" t="s">
        <v>8</v>
      </c>
      <c r="G4" s="21"/>
      <c r="H4" s="21"/>
      <c r="I4" s="36" t="s">
        <v>9</v>
      </c>
      <c r="J4" s="36"/>
      <c r="K4" s="36"/>
      <c r="L4" s="37" t="s">
        <v>10</v>
      </c>
    </row>
    <row r="5" s="1" customFormat="true" ht="41" customHeight="true" spans="1:12">
      <c r="A5" s="11"/>
      <c r="B5" s="11"/>
      <c r="C5" s="11"/>
      <c r="D5" s="11"/>
      <c r="E5" s="11"/>
      <c r="F5" s="22" t="s">
        <v>11</v>
      </c>
      <c r="G5" s="23" t="s">
        <v>12</v>
      </c>
      <c r="H5" s="24" t="s">
        <v>13</v>
      </c>
      <c r="I5" s="38" t="s">
        <v>14</v>
      </c>
      <c r="J5" s="38" t="s">
        <v>15</v>
      </c>
      <c r="K5" s="38" t="s">
        <v>16</v>
      </c>
      <c r="L5" s="37"/>
    </row>
    <row r="6" s="2" customFormat="true" ht="41" customHeight="true" spans="1:12">
      <c r="A6" s="12" t="s">
        <v>17</v>
      </c>
      <c r="B6" s="12" t="s">
        <v>18</v>
      </c>
      <c r="C6" s="12" t="s">
        <v>19</v>
      </c>
      <c r="D6" s="12" t="s">
        <v>20</v>
      </c>
      <c r="E6" s="12" t="s">
        <v>21</v>
      </c>
      <c r="F6" s="25" t="s">
        <v>22</v>
      </c>
      <c r="G6" s="25" t="s">
        <v>23</v>
      </c>
      <c r="H6" s="26" t="s">
        <v>24</v>
      </c>
      <c r="I6" s="39" t="s">
        <v>25</v>
      </c>
      <c r="J6" s="39" t="s">
        <v>26</v>
      </c>
      <c r="K6" s="39" t="s">
        <v>27</v>
      </c>
      <c r="L6" s="40" t="s">
        <v>28</v>
      </c>
    </row>
    <row r="7" s="3" customFormat="true" ht="27" customHeight="true" spans="1:12">
      <c r="A7" s="13" t="s">
        <v>29</v>
      </c>
      <c r="B7" s="14" t="s">
        <v>30</v>
      </c>
      <c r="C7" s="14" t="s">
        <v>30</v>
      </c>
      <c r="D7" s="14"/>
      <c r="E7" s="14"/>
      <c r="F7" s="27">
        <f>SUM(F8:F14)</f>
        <v>7854</v>
      </c>
      <c r="G7" s="28"/>
      <c r="H7" s="28">
        <f>SUM(H8:H14)</f>
        <v>14831100</v>
      </c>
      <c r="I7" s="28">
        <f>SUM(I8:I14)</f>
        <v>14831100</v>
      </c>
      <c r="J7" s="28">
        <f>SUM(J8:J14)</f>
        <v>7772500</v>
      </c>
      <c r="K7" s="28">
        <f>SUM(K8:K14)</f>
        <v>7058600</v>
      </c>
      <c r="L7" s="28"/>
    </row>
    <row r="8" s="3" customFormat="true" ht="27" customHeight="true" spans="1:12">
      <c r="A8" s="15" t="s">
        <v>31</v>
      </c>
      <c r="B8" s="16" t="s">
        <v>32</v>
      </c>
      <c r="C8" s="16" t="s">
        <v>32</v>
      </c>
      <c r="D8" s="16"/>
      <c r="E8" s="29"/>
      <c r="F8" s="30">
        <v>762</v>
      </c>
      <c r="G8" s="31">
        <v>0.85</v>
      </c>
      <c r="H8" s="32">
        <f t="shared" ref="H7:H22" si="0">F8*2000*G8</f>
        <v>1295400</v>
      </c>
      <c r="I8" s="41">
        <f t="shared" ref="I7:I22" si="1">H8</f>
        <v>1295400</v>
      </c>
      <c r="J8" s="32">
        <v>0</v>
      </c>
      <c r="K8" s="41">
        <f t="shared" ref="K7:K22" si="2">I8-J8</f>
        <v>1295400</v>
      </c>
      <c r="L8" s="42"/>
    </row>
    <row r="9" s="3" customFormat="true" ht="27" customHeight="true" spans="1:12">
      <c r="A9" s="15" t="s">
        <v>33</v>
      </c>
      <c r="B9" s="16" t="s">
        <v>34</v>
      </c>
      <c r="C9" s="16" t="s">
        <v>34</v>
      </c>
      <c r="D9" s="16"/>
      <c r="E9" s="29"/>
      <c r="F9" s="30">
        <v>659</v>
      </c>
      <c r="G9" s="31">
        <v>0.85</v>
      </c>
      <c r="H9" s="32">
        <f t="shared" si="0"/>
        <v>1120300</v>
      </c>
      <c r="I9" s="41">
        <f t="shared" si="1"/>
        <v>1120300</v>
      </c>
      <c r="J9" s="32">
        <v>0</v>
      </c>
      <c r="K9" s="41">
        <f t="shared" si="2"/>
        <v>1120300</v>
      </c>
      <c r="L9" s="42"/>
    </row>
    <row r="10" s="3" customFormat="true" ht="27" customHeight="true" spans="1:12">
      <c r="A10" s="15" t="s">
        <v>35</v>
      </c>
      <c r="B10" s="16" t="s">
        <v>36</v>
      </c>
      <c r="C10" s="16" t="s">
        <v>36</v>
      </c>
      <c r="D10" s="16"/>
      <c r="E10" s="29"/>
      <c r="F10" s="30">
        <v>353</v>
      </c>
      <c r="G10" s="31">
        <v>0.85</v>
      </c>
      <c r="H10" s="32">
        <f t="shared" si="0"/>
        <v>600100</v>
      </c>
      <c r="I10" s="41">
        <f t="shared" si="1"/>
        <v>600100</v>
      </c>
      <c r="J10" s="32">
        <v>0</v>
      </c>
      <c r="K10" s="41">
        <f t="shared" si="2"/>
        <v>600100</v>
      </c>
      <c r="L10" s="42"/>
    </row>
    <row r="11" s="3" customFormat="true" ht="27" customHeight="true" spans="1:12">
      <c r="A11" s="15" t="s">
        <v>37</v>
      </c>
      <c r="B11" s="16" t="s">
        <v>38</v>
      </c>
      <c r="C11" s="16" t="s">
        <v>38</v>
      </c>
      <c r="D11" s="16"/>
      <c r="E11" s="29"/>
      <c r="F11" s="30">
        <v>532</v>
      </c>
      <c r="G11" s="31">
        <v>0.85</v>
      </c>
      <c r="H11" s="32">
        <f t="shared" si="0"/>
        <v>904400</v>
      </c>
      <c r="I11" s="41">
        <f t="shared" si="1"/>
        <v>904400</v>
      </c>
      <c r="J11" s="32">
        <v>0</v>
      </c>
      <c r="K11" s="41">
        <f t="shared" si="2"/>
        <v>904400</v>
      </c>
      <c r="L11" s="42"/>
    </row>
    <row r="12" s="3" customFormat="true" ht="27" customHeight="true" spans="1:12">
      <c r="A12" s="15" t="s">
        <v>39</v>
      </c>
      <c r="B12" s="16" t="s">
        <v>40</v>
      </c>
      <c r="C12" s="16" t="s">
        <v>40</v>
      </c>
      <c r="D12" s="16"/>
      <c r="E12" s="29"/>
      <c r="F12" s="30">
        <v>617</v>
      </c>
      <c r="G12" s="31">
        <v>0.85</v>
      </c>
      <c r="H12" s="32">
        <f t="shared" si="0"/>
        <v>1048900</v>
      </c>
      <c r="I12" s="41">
        <f t="shared" si="1"/>
        <v>1048900</v>
      </c>
      <c r="J12" s="32">
        <v>0</v>
      </c>
      <c r="K12" s="41">
        <f t="shared" si="2"/>
        <v>1048900</v>
      </c>
      <c r="L12" s="42"/>
    </row>
    <row r="13" s="3" customFormat="true" ht="27" customHeight="true" spans="1:12">
      <c r="A13" s="15" t="s">
        <v>41</v>
      </c>
      <c r="B13" s="16" t="s">
        <v>42</v>
      </c>
      <c r="C13" s="16" t="s">
        <v>42</v>
      </c>
      <c r="D13" s="16"/>
      <c r="E13" s="29"/>
      <c r="F13" s="30">
        <v>1836</v>
      </c>
      <c r="G13" s="31">
        <v>1</v>
      </c>
      <c r="H13" s="32">
        <f t="shared" si="0"/>
        <v>3672000</v>
      </c>
      <c r="I13" s="41">
        <f t="shared" si="1"/>
        <v>3672000</v>
      </c>
      <c r="J13" s="32">
        <v>1582500</v>
      </c>
      <c r="K13" s="41">
        <f t="shared" si="2"/>
        <v>2089500</v>
      </c>
      <c r="L13" s="42"/>
    </row>
    <row r="14" s="3" customFormat="true" ht="27" customHeight="true" spans="1:12">
      <c r="A14" s="15" t="s">
        <v>43</v>
      </c>
      <c r="B14" s="16" t="s">
        <v>44</v>
      </c>
      <c r="C14" s="16" t="s">
        <v>44</v>
      </c>
      <c r="D14" s="16"/>
      <c r="E14" s="29"/>
      <c r="F14" s="30">
        <v>3095</v>
      </c>
      <c r="G14" s="31">
        <v>1</v>
      </c>
      <c r="H14" s="32">
        <f t="shared" si="0"/>
        <v>6190000</v>
      </c>
      <c r="I14" s="41">
        <f t="shared" si="1"/>
        <v>6190000</v>
      </c>
      <c r="J14" s="43">
        <v>6190000</v>
      </c>
      <c r="K14" s="41">
        <f t="shared" si="2"/>
        <v>0</v>
      </c>
      <c r="L14" s="42"/>
    </row>
    <row r="15" s="3" customFormat="true" ht="27" customHeight="true" spans="1:12">
      <c r="A15" s="13" t="s">
        <v>45</v>
      </c>
      <c r="B15" s="14" t="s">
        <v>46</v>
      </c>
      <c r="C15" s="14" t="s">
        <v>46</v>
      </c>
      <c r="D15" s="14"/>
      <c r="E15" s="14"/>
      <c r="F15" s="27">
        <f>F16</f>
        <v>71</v>
      </c>
      <c r="G15" s="28"/>
      <c r="H15" s="28">
        <f>H16</f>
        <v>120700</v>
      </c>
      <c r="I15" s="28">
        <f>I16</f>
        <v>120700</v>
      </c>
      <c r="J15" s="28">
        <f>J16</f>
        <v>0</v>
      </c>
      <c r="K15" s="28">
        <f>K16</f>
        <v>120700</v>
      </c>
      <c r="L15" s="28"/>
    </row>
    <row r="16" s="3" customFormat="true" ht="27" customHeight="true" spans="1:12">
      <c r="A16" s="15" t="s">
        <v>45</v>
      </c>
      <c r="B16" s="16" t="s">
        <v>46</v>
      </c>
      <c r="C16" s="16" t="s">
        <v>46</v>
      </c>
      <c r="D16" s="16"/>
      <c r="E16" s="29"/>
      <c r="F16" s="30">
        <v>71</v>
      </c>
      <c r="G16" s="31">
        <v>0.85</v>
      </c>
      <c r="H16" s="32">
        <f t="shared" si="0"/>
        <v>120700</v>
      </c>
      <c r="I16" s="41">
        <f t="shared" si="1"/>
        <v>120700</v>
      </c>
      <c r="J16" s="32">
        <v>0</v>
      </c>
      <c r="K16" s="41">
        <f t="shared" si="2"/>
        <v>120700</v>
      </c>
      <c r="L16" s="42"/>
    </row>
    <row r="17" s="4" customFormat="true" ht="27" customHeight="true" spans="1:12">
      <c r="A17" s="17"/>
      <c r="B17" s="17"/>
      <c r="C17" s="17"/>
      <c r="D17" s="17"/>
      <c r="E17" s="17"/>
      <c r="F17" s="33"/>
      <c r="G17" s="17"/>
      <c r="H17" s="17"/>
      <c r="I17" s="17"/>
      <c r="J17" s="17"/>
      <c r="K17" s="17"/>
      <c r="L17" s="17"/>
    </row>
  </sheetData>
  <mergeCells count="9">
    <mergeCell ref="A2:L2"/>
    <mergeCell ref="F4:H4"/>
    <mergeCell ref="I4:K4"/>
    <mergeCell ref="A4:A5"/>
    <mergeCell ref="B4:B5"/>
    <mergeCell ref="C4:C5"/>
    <mergeCell ref="D4:D5"/>
    <mergeCell ref="E4:E5"/>
    <mergeCell ref="L4:L5"/>
  </mergeCells>
  <printOptions horizontalCentered="true"/>
  <pageMargins left="0.707638888888889" right="0.707638888888889" top="0.747916666666667" bottom="0.747916666666667" header="0.313888888888889" footer="0.313888888888889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2020-09-23T18:47:00Z</dcterms:created>
  <cp:lastPrinted>2020-11-28T21:15:00Z</cp:lastPrinted>
  <dcterms:modified xsi:type="dcterms:W3CDTF">2022-12-30T10:29:42Z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E03AFFEBBAAB49A4B83C45B404DD884B</vt:lpwstr>
  </property>
</Properties>
</file>