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080" activeTab="5"/>
  </bookViews>
  <sheets>
    <sheet name="2017年执行收入" sheetId="1" r:id="rId1"/>
    <sheet name="2017年支出执行" sheetId="2" r:id="rId2"/>
    <sheet name="2018年预算收入" sheetId="3" r:id="rId3"/>
    <sheet name="2018年支出预算" sheetId="4" r:id="rId4"/>
    <sheet name="汕头市结余" sheetId="5" r:id="rId5"/>
    <sheet name="汕头市资料表" sheetId="6" r:id="rId6"/>
  </sheets>
  <definedNames>
    <definedName name="_xlnm.Print_Titles" localSheetId="1">'2017年支出执行'!$2:$5</definedName>
    <definedName name="_xlnm.Print_Titles" localSheetId="0">'2017年执行收入'!$2:$5</definedName>
    <definedName name="_xlnm.Print_Titles" localSheetId="2">'2018年预算收入'!$2:$5</definedName>
    <definedName name="_xlnm.Print_Titles" localSheetId="3">'2018年支出预算'!$2:$5</definedName>
    <definedName name="_xlnm.Print_Area" localSheetId="0">'2017年执行收入'!$A$1:$F$48</definedName>
    <definedName name="_xlnm.Print_Area" localSheetId="1">'2017年支出执行'!$A$1:$F$40</definedName>
    <definedName name="_xlnm.Print_Area" localSheetId="5">'汕头市资料表'!$A$1:$G$19</definedName>
    <definedName name="_xlnm.Print_Area" localSheetId="4">'汕头市结余'!$A$1:$C$21</definedName>
  </definedNames>
  <calcPr fullCalcOnLoad="1"/>
</workbook>
</file>

<file path=xl/sharedStrings.xml><?xml version="1.0" encoding="utf-8"?>
<sst xmlns="http://schemas.openxmlformats.org/spreadsheetml/2006/main" count="257" uniqueCount="142">
  <si>
    <t>2017年汕头市社会保险基金收入执行情况表</t>
  </si>
  <si>
    <t>单位：万元</t>
  </si>
  <si>
    <t>科目</t>
  </si>
  <si>
    <t>2016年实际执行数</t>
  </si>
  <si>
    <t>2017年调整预算数</t>
  </si>
  <si>
    <t>2017年预计执行数</t>
  </si>
  <si>
    <t>2017年预计完成预算（%）</t>
  </si>
  <si>
    <t>2017年执行比上年增长（%）</t>
  </si>
  <si>
    <t>汕头市社会保险基金收入合计</t>
  </si>
  <si>
    <t>一、企业职工基本养老保险基金收入</t>
  </si>
  <si>
    <t xml:space="preserve">          基本养老保险费收入</t>
  </si>
  <si>
    <t xml:space="preserve">          利息收入</t>
  </si>
  <si>
    <t xml:space="preserve">          财政补贴收入</t>
  </si>
  <si>
    <t xml:space="preserve">          其他收入</t>
  </si>
  <si>
    <t xml:space="preserve">          转移收入</t>
  </si>
  <si>
    <t xml:space="preserve">          上级补助收入</t>
  </si>
  <si>
    <t>二、机关事业单位基本养老保险基金收入</t>
  </si>
  <si>
    <t>三、 城乡居民基本养老保险基金收入</t>
  </si>
  <si>
    <t xml:space="preserve">     个人缴费收入</t>
  </si>
  <si>
    <t xml:space="preserve">     集体补助收入</t>
  </si>
  <si>
    <t xml:space="preserve">     利息收入</t>
  </si>
  <si>
    <t xml:space="preserve">     政府补贴收入</t>
  </si>
  <si>
    <t xml:space="preserve">     转移收入</t>
  </si>
  <si>
    <t>四、城镇职工基本医疗保险基金收入</t>
  </si>
  <si>
    <t xml:space="preserve">    基本医疗保险费收入</t>
  </si>
  <si>
    <t xml:space="preserve">    利息收入</t>
  </si>
  <si>
    <t xml:space="preserve">    财政补贴收入</t>
  </si>
  <si>
    <t xml:space="preserve">    其他收入</t>
  </si>
  <si>
    <t xml:space="preserve">    转移收入</t>
  </si>
  <si>
    <t>五、 城乡居民基本医疗保险基金收入</t>
  </si>
  <si>
    <t xml:space="preserve">    缴费收入</t>
  </si>
  <si>
    <t xml:space="preserve">    政府资助收入</t>
  </si>
  <si>
    <t>六、工伤保险基金收入</t>
  </si>
  <si>
    <t xml:space="preserve">    工伤保险费收入</t>
  </si>
  <si>
    <t xml:space="preserve">    其他收入   </t>
  </si>
  <si>
    <t xml:space="preserve">    上级补助收入</t>
  </si>
  <si>
    <t>七、失业保险基金收入</t>
  </si>
  <si>
    <t xml:space="preserve">    失业保险费收入</t>
  </si>
  <si>
    <r>
      <t>八、生育保险基金</t>
    </r>
    <r>
      <rPr>
        <sz val="12"/>
        <color indexed="8"/>
        <rFont val="宋体"/>
        <family val="0"/>
      </rPr>
      <t>收入</t>
    </r>
  </si>
  <si>
    <t xml:space="preserve">    生育保险费收入</t>
  </si>
  <si>
    <t>2017年汕头市社会保险基金支出执行情况表</t>
  </si>
  <si>
    <t>汕头市社会保险基金支出合计</t>
  </si>
  <si>
    <t>一、企业职工基本养老保险基金支出</t>
  </si>
  <si>
    <t xml:space="preserve">    基本养老金支出</t>
  </si>
  <si>
    <t xml:space="preserve">    丧葬抚恤补助支出</t>
  </si>
  <si>
    <t xml:space="preserve">    转移支出</t>
  </si>
  <si>
    <t xml:space="preserve">    上解上级支出</t>
  </si>
  <si>
    <t>二、机关事业单位基本养老保险基金支出</t>
  </si>
  <si>
    <t>三、 城乡居民基本养老保险基金支出</t>
  </si>
  <si>
    <t xml:space="preserve">     基础养老金支出</t>
  </si>
  <si>
    <t xml:space="preserve">     个人账户养老金支出</t>
  </si>
  <si>
    <t xml:space="preserve">     转移支出</t>
  </si>
  <si>
    <t>四、城镇职工基本医疗保险基金支出</t>
  </si>
  <si>
    <t xml:space="preserve">    基本医疗保险待遇支出</t>
  </si>
  <si>
    <t>五、 城乡居民基本医疗保险基金支出</t>
  </si>
  <si>
    <t xml:space="preserve">     基本医疗保险待遇支出</t>
  </si>
  <si>
    <t xml:space="preserve">     购买大病保险支出</t>
  </si>
  <si>
    <t>六、工伤保险基金支出</t>
  </si>
  <si>
    <t xml:space="preserve">    工伤保险待遇支出</t>
  </si>
  <si>
    <t xml:space="preserve">    劳动能力鉴定费支出</t>
  </si>
  <si>
    <t xml:space="preserve">    工伤预防费用支出</t>
  </si>
  <si>
    <t xml:space="preserve">    上解上级支出 </t>
  </si>
  <si>
    <t>七、失业保险基金支出</t>
  </si>
  <si>
    <t xml:space="preserve">    失业保险金支出</t>
  </si>
  <si>
    <t xml:space="preserve">    医疗补助金支出</t>
  </si>
  <si>
    <t xml:space="preserve">    稳定岗位补贴支出</t>
  </si>
  <si>
    <t xml:space="preserve">    职业培训补贴支出</t>
  </si>
  <si>
    <t xml:space="preserve">    其他费用支出</t>
  </si>
  <si>
    <t xml:space="preserve">   上解上级支出 </t>
  </si>
  <si>
    <t>八、生育保险基金支出</t>
  </si>
  <si>
    <t xml:space="preserve">    医疗费用支出</t>
  </si>
  <si>
    <t xml:space="preserve">    生育津贴支出</t>
  </si>
  <si>
    <t>2018年汕头市社会保险基金收入预算表</t>
  </si>
  <si>
    <t>2018年预算数</t>
  </si>
  <si>
    <t>增长(%)</t>
  </si>
  <si>
    <t>一、机关事业单位基本养老保险基金收入</t>
  </si>
  <si>
    <t>二、 城乡居民基本养老保险基金收入</t>
  </si>
  <si>
    <t>三、城镇职工基本医疗保险基金收入</t>
  </si>
  <si>
    <t>四、 城乡居民基本医疗保险基金收入</t>
  </si>
  <si>
    <t>五、工伤保险基金收入</t>
  </si>
  <si>
    <t>六、失业保险基金收入</t>
  </si>
  <si>
    <r>
      <t>七、生育保险基金</t>
    </r>
    <r>
      <rPr>
        <sz val="12"/>
        <color indexed="8"/>
        <rFont val="宋体"/>
        <family val="0"/>
      </rPr>
      <t>收入</t>
    </r>
  </si>
  <si>
    <t>备注：我市企业职工基本养老保险基金从2017年7月1日纳入省级统筹，因此我市企业职工基本养老保险基金相关情况由省统一报送省人大审核，此表中无显示企业职工基本养老保险基金相关数据。</t>
  </si>
  <si>
    <t>2018年汕头市社会保险基金支出预算表</t>
  </si>
  <si>
    <t>一、机关事业单位基本养老保险基金支出</t>
  </si>
  <si>
    <t xml:space="preserve">   基本养老金支出</t>
  </si>
  <si>
    <t>二、 城乡居民基本养老保险基金支出</t>
  </si>
  <si>
    <t xml:space="preserve">     丧葬补助金支出</t>
  </si>
  <si>
    <t>三、城镇职工基本医疗保险基金支出</t>
  </si>
  <si>
    <t xml:space="preserve">    其他支出</t>
  </si>
  <si>
    <t>四、 城乡居民基本医疗保险基金支出</t>
  </si>
  <si>
    <t>五、工伤保险基金支出</t>
  </si>
  <si>
    <t>六、失业保险基金支出</t>
  </si>
  <si>
    <t xml:space="preserve">    技能提升补贴支出</t>
  </si>
  <si>
    <t>七、生育保险基金支出</t>
  </si>
  <si>
    <t>2018年汕头市社会保险基金结余预算表</t>
  </si>
  <si>
    <t>项　目</t>
  </si>
  <si>
    <t>汕头市社会保险基金本年收支结余</t>
  </si>
  <si>
    <t>汕头市社会保险基金年末累计结余</t>
  </si>
  <si>
    <t>一、机关事业单位基本养老保险本年收支结余</t>
  </si>
  <si>
    <t>　　机关事业单位基本养老保险年末累计结余</t>
  </si>
  <si>
    <t>二、城乡居民基本养老保险基金本年收支结余</t>
  </si>
  <si>
    <t>　　城乡居民基本养老保险基金年末累计结余</t>
  </si>
  <si>
    <t>三、城镇职工基本医疗保险基金本年收支结余</t>
  </si>
  <si>
    <t>　　城镇职工基本医疗保险基金年末累计结余</t>
  </si>
  <si>
    <t>四、城乡居民基本医疗保险基金本年收支结余</t>
  </si>
  <si>
    <t>　　城乡居民基本医疗保险基金年末累计结余</t>
  </si>
  <si>
    <t>五、工伤保险基金本年收支结余</t>
  </si>
  <si>
    <t>　　工伤保险基金年末累计结余</t>
  </si>
  <si>
    <t>六、失业保险基金本年收支结余</t>
  </si>
  <si>
    <t>　　失业保险基金年末累计结余</t>
  </si>
  <si>
    <r>
      <t>七、生育保险基金</t>
    </r>
    <r>
      <rPr>
        <sz val="12"/>
        <color indexed="8"/>
        <rFont val="宋体"/>
        <family val="0"/>
      </rPr>
      <t>本年收支结余</t>
    </r>
  </si>
  <si>
    <r>
      <t>　　生育保险基金</t>
    </r>
    <r>
      <rPr>
        <sz val="12"/>
        <color indexed="8"/>
        <rFont val="宋体"/>
        <family val="0"/>
      </rPr>
      <t>年末累计结余</t>
    </r>
  </si>
  <si>
    <t>2018年汕头市社会保险基础资料表</t>
  </si>
  <si>
    <t>项               目</t>
  </si>
  <si>
    <t>单位</t>
  </si>
  <si>
    <t>项            目</t>
  </si>
  <si>
    <t>一、城乡居民社会养老保险</t>
  </si>
  <si>
    <t>人</t>
  </si>
  <si>
    <t>五、城镇居民基本医疗保险</t>
  </si>
  <si>
    <t xml:space="preserve"> （一）16-59周岁参保缴费人数</t>
  </si>
  <si>
    <t xml:space="preserve">    参保缴费人员年末数</t>
  </si>
  <si>
    <t xml:space="preserve"> （二）养老金领取人员</t>
  </si>
  <si>
    <t>六、新型农村合作医疗</t>
  </si>
  <si>
    <t>二、机关事业单位基本养老保险</t>
  </si>
  <si>
    <t xml:space="preserve"> (一)参保人数</t>
  </si>
  <si>
    <t>七、失业保险</t>
  </si>
  <si>
    <t>　  1.在职职工</t>
  </si>
  <si>
    <t xml:space="preserve"> （一）参保人数</t>
  </si>
  <si>
    <t>　　2.退休、退职人员</t>
  </si>
  <si>
    <t xml:space="preserve"> （二）领取失业保险金人数</t>
  </si>
  <si>
    <t xml:space="preserve"> （二）实际缴费人数</t>
  </si>
  <si>
    <t>八、工伤保险</t>
  </si>
  <si>
    <t>三、城镇职工基本医疗保险</t>
  </si>
  <si>
    <t>（一）参保人数</t>
  </si>
  <si>
    <t xml:space="preserve">  (一)参保人数</t>
  </si>
  <si>
    <t>（二）享受工伤保险待遇全年累计人数</t>
  </si>
  <si>
    <t xml:space="preserve">    1.在职职工</t>
  </si>
  <si>
    <t>九、生育保险</t>
  </si>
  <si>
    <t xml:space="preserve">    2.离退休人员</t>
  </si>
  <si>
    <t>四、城乡居民基本医疗保险</t>
  </si>
  <si>
    <t xml:space="preserve">  (二)享受生育医疗费报销人次数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</si>
</sst>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0;;"/>
    <numFmt numFmtId="178" formatCode="0.00_ ;\-0.00"/>
    <numFmt numFmtId="179" formatCode="0_ "/>
    <numFmt numFmtId="180" formatCode="0.00_ "/>
    <numFmt numFmtId="181" formatCode="0_);[Red]\(0\)"/>
    <numFmt numFmtId="182" formatCode="0;[Red]0"/>
    <numFmt numFmtId="183" formatCode="0.00_);[Red]\(0.00\)"/>
  </numFmts>
  <fonts count="29">
    <font>
      <sz val="12"/>
      <name val="宋体"/>
      <family val="0"/>
    </font>
    <font>
      <sz val="18"/>
      <name val="黑体"/>
      <family val="3"/>
    </font>
    <font>
      <b/>
      <sz val="18"/>
      <name val="宋体"/>
      <family val="0"/>
    </font>
    <font>
      <b/>
      <sz val="12"/>
      <name val="宋体"/>
      <family val="0"/>
    </font>
    <font>
      <sz val="16"/>
      <name val="黑体"/>
      <family val="3"/>
    </font>
    <font>
      <b/>
      <sz val="12"/>
      <color indexed="8"/>
      <name val="宋体"/>
      <family val="0"/>
    </font>
    <font>
      <sz val="12"/>
      <color indexed="8"/>
      <name val="宋体"/>
      <family val="0"/>
    </font>
    <font>
      <sz val="11"/>
      <name val="宋体"/>
      <family val="0"/>
    </font>
    <font>
      <sz val="11"/>
      <color indexed="9"/>
      <name val="宋体"/>
      <family val="0"/>
    </font>
    <font>
      <sz val="11"/>
      <color indexed="8"/>
      <name val="宋体"/>
      <family val="0"/>
    </font>
    <font>
      <sz val="11"/>
      <color indexed="17"/>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sz val="11"/>
      <color indexed="60"/>
      <name val="宋体"/>
      <family val="0"/>
    </font>
    <font>
      <sz val="11"/>
      <color indexed="62"/>
      <name val="宋体"/>
      <family val="0"/>
    </font>
    <font>
      <b/>
      <sz val="11"/>
      <color indexed="52"/>
      <name val="宋体"/>
      <family val="0"/>
    </font>
    <font>
      <b/>
      <sz val="11"/>
      <color indexed="8"/>
      <name val="宋体"/>
      <family val="0"/>
    </font>
    <font>
      <b/>
      <sz val="18"/>
      <color indexed="56"/>
      <name val="宋体"/>
      <family val="0"/>
    </font>
    <font>
      <u val="single"/>
      <sz val="11"/>
      <color indexed="12"/>
      <name val="宋体"/>
      <family val="0"/>
    </font>
    <font>
      <b/>
      <sz val="11"/>
      <color indexed="63"/>
      <name val="宋体"/>
      <family val="0"/>
    </font>
    <font>
      <b/>
      <sz val="15"/>
      <color indexed="56"/>
      <name val="宋体"/>
      <family val="0"/>
    </font>
    <font>
      <u val="single"/>
      <sz val="11"/>
      <color rgb="FF0000FF"/>
      <name val="Calibri"/>
      <family val="0"/>
    </font>
    <font>
      <u val="single"/>
      <sz val="11"/>
      <color rgb="FF800080"/>
      <name val="Calibri"/>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
      <patternFill patternType="solid">
        <fgColor indexed="13"/>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color indexed="8"/>
      </left>
      <right style="thin">
        <color indexed="8"/>
      </right>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26" fillId="0" borderId="3" applyNumberFormat="0" applyFill="0" applyAlignment="0" applyProtection="0"/>
    <xf numFmtId="0" fontId="16" fillId="0" borderId="4" applyNumberFormat="0" applyFill="0" applyAlignment="0" applyProtection="0"/>
    <xf numFmtId="0" fontId="8" fillId="8" borderId="0" applyNumberFormat="0" applyBorder="0" applyAlignment="0" applyProtection="0"/>
    <xf numFmtId="0" fontId="12" fillId="0" borderId="5" applyNumberFormat="0" applyFill="0" applyAlignment="0" applyProtection="0"/>
    <xf numFmtId="0" fontId="8" fillId="9" borderId="0" applyNumberFormat="0" applyBorder="0" applyAlignment="0" applyProtection="0"/>
    <xf numFmtId="0" fontId="25" fillId="10" borderId="6" applyNumberFormat="0" applyAlignment="0" applyProtection="0"/>
    <xf numFmtId="0" fontId="21" fillId="10" borderId="1" applyNumberFormat="0" applyAlignment="0" applyProtection="0"/>
    <xf numFmtId="0" fontId="15" fillId="11" borderId="7" applyNumberFormat="0" applyAlignment="0" applyProtection="0"/>
    <xf numFmtId="0" fontId="9" fillId="3" borderId="0" applyNumberFormat="0" applyBorder="0" applyAlignment="0" applyProtection="0"/>
    <xf numFmtId="0" fontId="8" fillId="12" borderId="0" applyNumberFormat="0" applyBorder="0" applyAlignment="0" applyProtection="0"/>
    <xf numFmtId="0" fontId="18" fillId="0" borderId="8" applyNumberFormat="0" applyFill="0" applyAlignment="0" applyProtection="0"/>
    <xf numFmtId="0" fontId="22" fillId="0" borderId="9" applyNumberFormat="0" applyFill="0" applyAlignment="0" applyProtection="0"/>
    <xf numFmtId="0" fontId="10" fillId="2" borderId="0" applyNumberFormat="0" applyBorder="0" applyAlignment="0" applyProtection="0"/>
    <xf numFmtId="0" fontId="19" fillId="13" borderId="0" applyNumberFormat="0" applyBorder="0" applyAlignment="0" applyProtection="0"/>
    <xf numFmtId="0" fontId="9" fillId="14"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20" borderId="0" applyNumberFormat="0" applyBorder="0" applyAlignment="0" applyProtection="0"/>
    <xf numFmtId="0" fontId="9"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9" fillId="22" borderId="0" applyNumberFormat="0" applyBorder="0" applyAlignment="0" applyProtection="0"/>
    <xf numFmtId="0" fontId="8" fillId="23" borderId="0" applyNumberFormat="0" applyBorder="0" applyAlignment="0" applyProtection="0"/>
  </cellStyleXfs>
  <cellXfs count="107">
    <xf numFmtId="0" fontId="0" fillId="0" borderId="0" xfId="0" applyAlignment="1">
      <alignment vertical="center"/>
    </xf>
    <xf numFmtId="0" fontId="0" fillId="0" borderId="0" xfId="0" applyFill="1" applyAlignment="1">
      <alignment vertical="center"/>
    </xf>
    <xf numFmtId="0" fontId="0" fillId="0" borderId="0" xfId="0" applyNumberFormat="1" applyFill="1" applyBorder="1" applyAlignment="1" applyProtection="1">
      <alignment/>
      <protection/>
    </xf>
    <xf numFmtId="0" fontId="0" fillId="0" borderId="0" xfId="0" applyNumberFormat="1" applyFill="1" applyBorder="1" applyAlignment="1" applyProtection="1">
      <alignment horizontal="center"/>
      <protection/>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176" fontId="0" fillId="0" borderId="10" xfId="0" applyNumberFormat="1" applyFill="1" applyBorder="1" applyAlignment="1" applyProtection="1">
      <alignment vertical="center" wrapText="1"/>
      <protection/>
    </xf>
    <xf numFmtId="176" fontId="0" fillId="0" borderId="10" xfId="0" applyNumberFormat="1" applyFill="1" applyBorder="1" applyAlignment="1" applyProtection="1">
      <alignment horizontal="center" vertical="center" wrapText="1"/>
      <protection/>
    </xf>
    <xf numFmtId="176" fontId="0" fillId="0" borderId="0" xfId="0" applyNumberFormat="1" applyFill="1" applyBorder="1" applyAlignment="1" applyProtection="1">
      <alignment vertical="center" wrapText="1"/>
      <protection/>
    </xf>
    <xf numFmtId="176" fontId="0" fillId="0" borderId="0" xfId="0" applyNumberFormat="1" applyFill="1" applyBorder="1" applyAlignment="1" applyProtection="1">
      <alignment horizontal="right" vertical="center" wrapText="1"/>
      <protection/>
    </xf>
    <xf numFmtId="0" fontId="0" fillId="0" borderId="11" xfId="0" applyNumberFormat="1" applyFill="1" applyBorder="1" applyAlignment="1" applyProtection="1">
      <alignment horizontal="center" vertical="center"/>
      <protection/>
    </xf>
    <xf numFmtId="176" fontId="3" fillId="0" borderId="12" xfId="0" applyNumberFormat="1" applyFont="1" applyFill="1" applyBorder="1" applyAlignment="1" applyProtection="1">
      <alignment horizontal="center" vertical="center" wrapText="1"/>
      <protection/>
    </xf>
    <xf numFmtId="176" fontId="3" fillId="0" borderId="13" xfId="0" applyNumberFormat="1" applyFont="1" applyFill="1" applyBorder="1" applyAlignment="1" applyProtection="1">
      <alignment horizontal="center" vertical="center" wrapText="1"/>
      <protection/>
    </xf>
    <xf numFmtId="0" fontId="3" fillId="0" borderId="12" xfId="0" applyFont="1" applyFill="1" applyBorder="1" applyAlignment="1">
      <alignment horizontal="center" vertical="center" wrapText="1"/>
    </xf>
    <xf numFmtId="176" fontId="3" fillId="0" borderId="14" xfId="0" applyNumberFormat="1" applyFont="1" applyFill="1" applyBorder="1" applyAlignment="1" applyProtection="1">
      <alignment horizontal="center" vertical="center" wrapText="1"/>
      <protection/>
    </xf>
    <xf numFmtId="0" fontId="0" fillId="0" borderId="0" xfId="0" applyNumberFormat="1" applyFill="1" applyBorder="1" applyAlignment="1" applyProtection="1">
      <alignment horizontal="center" vertical="center"/>
      <protection/>
    </xf>
    <xf numFmtId="0" fontId="0" fillId="0" borderId="11" xfId="0" applyNumberFormat="1" applyFill="1" applyBorder="1" applyAlignment="1" applyProtection="1">
      <alignment/>
      <protection/>
    </xf>
    <xf numFmtId="176" fontId="0" fillId="0" borderId="12" xfId="0" applyNumberFormat="1" applyFill="1" applyBorder="1" applyAlignment="1" applyProtection="1">
      <alignment vertical="center" wrapText="1"/>
      <protection/>
    </xf>
    <xf numFmtId="176" fontId="0" fillId="0" borderId="12" xfId="0" applyNumberFormat="1" applyFill="1" applyBorder="1" applyAlignment="1" applyProtection="1">
      <alignment horizontal="center" vertical="center" wrapText="1"/>
      <protection/>
    </xf>
    <xf numFmtId="0" fontId="0" fillId="0" borderId="15" xfId="0" applyNumberFormat="1" applyFill="1" applyBorder="1" applyAlignment="1" applyProtection="1">
      <alignment/>
      <protection/>
    </xf>
    <xf numFmtId="177" fontId="0" fillId="0" borderId="16" xfId="0" applyNumberFormat="1" applyFill="1" applyBorder="1" applyAlignment="1" applyProtection="1">
      <alignment horizontal="center" vertical="center"/>
      <protection/>
    </xf>
    <xf numFmtId="0" fontId="0" fillId="0" borderId="17" xfId="0" applyNumberFormat="1" applyFill="1" applyBorder="1" applyAlignment="1" applyProtection="1">
      <alignment horizontal="left" vertical="center"/>
      <protection/>
    </xf>
    <xf numFmtId="177" fontId="0" fillId="0" borderId="17" xfId="0" applyNumberFormat="1" applyFill="1" applyBorder="1" applyAlignment="1" applyProtection="1">
      <alignment horizontal="center" vertical="center"/>
      <protection/>
    </xf>
    <xf numFmtId="178" fontId="0" fillId="0" borderId="15" xfId="0" applyNumberFormat="1" applyFill="1" applyBorder="1" applyAlignment="1" applyProtection="1">
      <alignment/>
      <protection/>
    </xf>
    <xf numFmtId="176" fontId="0" fillId="0" borderId="18" xfId="0" applyNumberFormat="1" applyFill="1" applyBorder="1" applyAlignment="1" applyProtection="1">
      <alignment vertical="center" wrapText="1"/>
      <protection/>
    </xf>
    <xf numFmtId="177" fontId="0" fillId="0" borderId="19" xfId="0" applyNumberFormat="1" applyFill="1" applyBorder="1" applyAlignment="1" applyProtection="1">
      <alignment horizontal="center" vertical="center"/>
      <protection/>
    </xf>
    <xf numFmtId="177" fontId="0" fillId="0" borderId="20" xfId="0" applyNumberFormat="1" applyFill="1" applyBorder="1" applyAlignment="1" applyProtection="1">
      <alignment horizontal="center" vertical="center"/>
      <protection/>
    </xf>
    <xf numFmtId="0" fontId="0" fillId="0" borderId="12" xfId="0" applyFill="1" applyBorder="1" applyAlignment="1">
      <alignment vertical="center"/>
    </xf>
    <xf numFmtId="0" fontId="0" fillId="0" borderId="0" xfId="0" applyFill="1" applyAlignment="1">
      <alignment horizontal="left" vertical="center" wrapText="1"/>
    </xf>
    <xf numFmtId="0" fontId="0" fillId="24" borderId="0" xfId="0" applyFill="1" applyAlignment="1">
      <alignment vertical="center"/>
    </xf>
    <xf numFmtId="0" fontId="0" fillId="0" borderId="0" xfId="0" applyFill="1" applyBorder="1" applyAlignment="1">
      <alignment vertical="center"/>
    </xf>
    <xf numFmtId="179" fontId="0" fillId="0" borderId="0" xfId="0" applyNumberFormat="1" applyFill="1" applyAlignment="1">
      <alignment vertical="center"/>
    </xf>
    <xf numFmtId="0" fontId="4" fillId="0" borderId="0" xfId="0" applyFont="1" applyFill="1" applyAlignment="1">
      <alignment horizontal="center" vertical="center"/>
    </xf>
    <xf numFmtId="179" fontId="0" fillId="0" borderId="0" xfId="0" applyNumberFormat="1" applyFill="1" applyAlignment="1">
      <alignment horizontal="right" vertical="center"/>
    </xf>
    <xf numFmtId="179" fontId="3" fillId="0" borderId="12" xfId="0" applyNumberFormat="1" applyFont="1" applyFill="1" applyBorder="1" applyAlignment="1">
      <alignment horizontal="center" vertical="center" wrapText="1"/>
    </xf>
    <xf numFmtId="179" fontId="3" fillId="0" borderId="0" xfId="0" applyNumberFormat="1" applyFont="1" applyFill="1" applyAlignment="1">
      <alignment horizontal="center" vertical="center" wrapText="1"/>
    </xf>
    <xf numFmtId="0" fontId="5" fillId="0" borderId="12" xfId="0" applyFont="1" applyFill="1" applyBorder="1" applyAlignment="1">
      <alignment horizontal="justify" vertical="center" wrapText="1"/>
    </xf>
    <xf numFmtId="10" fontId="0" fillId="0" borderId="0" xfId="0" applyNumberFormat="1" applyFill="1" applyAlignment="1">
      <alignment vertical="center"/>
    </xf>
    <xf numFmtId="0" fontId="6" fillId="24" borderId="12" xfId="0" applyFont="1" applyFill="1" applyBorder="1" applyAlignment="1">
      <alignment horizontal="justify" vertical="center" wrapText="1"/>
    </xf>
    <xf numFmtId="179" fontId="0" fillId="24" borderId="12" xfId="0" applyNumberFormat="1" applyFill="1" applyBorder="1" applyAlignment="1" applyProtection="1">
      <alignment horizontal="center" vertical="center"/>
      <protection/>
    </xf>
    <xf numFmtId="179" fontId="0" fillId="24" borderId="0" xfId="0" applyNumberFormat="1" applyFill="1" applyAlignment="1" applyProtection="1">
      <alignment horizontal="center" vertical="center"/>
      <protection/>
    </xf>
    <xf numFmtId="0" fontId="6" fillId="0" borderId="12" xfId="0" applyFont="1" applyFill="1" applyBorder="1" applyAlignment="1">
      <alignment horizontal="justify" vertical="center" wrapText="1"/>
    </xf>
    <xf numFmtId="179" fontId="0" fillId="0" borderId="12" xfId="0" applyNumberFormat="1" applyFill="1" applyBorder="1" applyAlignment="1" applyProtection="1">
      <alignment horizontal="center" vertical="center"/>
      <protection/>
    </xf>
    <xf numFmtId="179" fontId="0" fillId="0" borderId="0" xfId="0" applyNumberFormat="1" applyFill="1" applyAlignment="1" applyProtection="1">
      <alignment horizontal="center" vertical="center"/>
      <protection/>
    </xf>
    <xf numFmtId="0" fontId="0" fillId="24" borderId="12" xfId="0" applyFill="1" applyBorder="1" applyAlignment="1">
      <alignment horizontal="justify" vertical="center" wrapText="1"/>
    </xf>
    <xf numFmtId="0" fontId="0" fillId="24" borderId="0" xfId="0" applyFill="1" applyAlignment="1">
      <alignment horizontal="center" vertical="center"/>
    </xf>
    <xf numFmtId="0" fontId="0" fillId="24" borderId="12" xfId="0" applyFont="1" applyFill="1" applyBorder="1" applyAlignment="1">
      <alignment horizontal="justify" vertical="center" wrapText="1"/>
    </xf>
    <xf numFmtId="0" fontId="0" fillId="0" borderId="12" xfId="0" applyFill="1" applyBorder="1" applyAlignment="1">
      <alignment horizontal="justify" vertical="center" wrapText="1"/>
    </xf>
    <xf numFmtId="179" fontId="0" fillId="0" borderId="0" xfId="0" applyNumberFormat="1" applyFill="1" applyBorder="1" applyAlignment="1">
      <alignment vertical="center"/>
    </xf>
    <xf numFmtId="0" fontId="6" fillId="0" borderId="0" xfId="0" applyFont="1" applyFill="1" applyBorder="1" applyAlignment="1">
      <alignment horizontal="justify" vertical="center" wrapText="1"/>
    </xf>
    <xf numFmtId="179" fontId="0" fillId="0" borderId="0" xfId="0" applyNumberFormat="1" applyFill="1" applyBorder="1" applyAlignment="1">
      <alignment horizontal="center" vertical="center"/>
    </xf>
    <xf numFmtId="179" fontId="0" fillId="0" borderId="0" xfId="0" applyNumberFormat="1" applyFill="1" applyBorder="1" applyAlignment="1">
      <alignment vertical="center"/>
    </xf>
    <xf numFmtId="0" fontId="0" fillId="25" borderId="0" xfId="0" applyFill="1" applyAlignment="1">
      <alignment vertical="center"/>
    </xf>
    <xf numFmtId="0" fontId="0" fillId="0" borderId="0" xfId="0" applyFill="1" applyAlignment="1">
      <alignment horizontal="center" vertical="center"/>
    </xf>
    <xf numFmtId="180" fontId="0" fillId="0" borderId="0" xfId="0" applyNumberFormat="1" applyFill="1" applyAlignment="1">
      <alignment vertical="center"/>
    </xf>
    <xf numFmtId="0" fontId="7" fillId="0" borderId="0" xfId="0" applyFont="1" applyFill="1" applyAlignment="1">
      <alignment vertical="center"/>
    </xf>
    <xf numFmtId="0" fontId="1" fillId="0" borderId="0" xfId="0" applyFont="1" applyFill="1" applyAlignment="1">
      <alignment horizontal="center" vertical="center"/>
    </xf>
    <xf numFmtId="0" fontId="0" fillId="0" borderId="0" xfId="0" applyFill="1" applyAlignment="1">
      <alignment horizontal="right" vertical="center"/>
    </xf>
    <xf numFmtId="180" fontId="3" fillId="0" borderId="12" xfId="0" applyNumberFormat="1" applyFont="1" applyFill="1" applyBorder="1" applyAlignment="1">
      <alignment horizontal="center" vertical="center" wrapText="1"/>
    </xf>
    <xf numFmtId="181" fontId="0" fillId="0" borderId="12" xfId="0" applyNumberFormat="1" applyFont="1" applyFill="1" applyBorder="1" applyAlignment="1">
      <alignment horizontal="center" vertical="center" wrapText="1"/>
    </xf>
    <xf numFmtId="180" fontId="0" fillId="0" borderId="12" xfId="0" applyNumberFormat="1" applyFill="1" applyBorder="1" applyAlignment="1">
      <alignment horizontal="center" vertical="center"/>
    </xf>
    <xf numFmtId="0" fontId="6" fillId="25" borderId="12" xfId="0" applyFont="1" applyFill="1" applyBorder="1" applyAlignment="1">
      <alignment horizontal="justify" vertical="center" wrapText="1"/>
    </xf>
    <xf numFmtId="182" fontId="0" fillId="25" borderId="12" xfId="0" applyNumberFormat="1" applyFill="1" applyBorder="1" applyAlignment="1">
      <alignment horizontal="center" vertical="center"/>
    </xf>
    <xf numFmtId="180" fontId="0" fillId="24" borderId="12" xfId="0" applyNumberFormat="1" applyFill="1" applyBorder="1" applyAlignment="1">
      <alignment horizontal="center" vertical="center"/>
    </xf>
    <xf numFmtId="182" fontId="0" fillId="0" borderId="12" xfId="0" applyNumberFormat="1" applyFill="1" applyBorder="1" applyAlignment="1">
      <alignment horizontal="center" vertical="center"/>
    </xf>
    <xf numFmtId="0" fontId="0" fillId="25" borderId="12" xfId="0" applyFill="1" applyBorder="1" applyAlignment="1">
      <alignment horizontal="justify" vertical="top" wrapText="1"/>
    </xf>
    <xf numFmtId="182" fontId="0" fillId="25" borderId="12" xfId="0" applyNumberFormat="1" applyFill="1" applyBorder="1" applyAlignment="1" applyProtection="1">
      <alignment horizontal="center" vertical="center"/>
      <protection/>
    </xf>
    <xf numFmtId="0" fontId="0" fillId="25" borderId="12" xfId="0" applyFill="1" applyBorder="1" applyAlignment="1">
      <alignment horizontal="center" vertical="center"/>
    </xf>
    <xf numFmtId="0" fontId="0" fillId="26" borderId="12" xfId="0" applyNumberFormat="1" applyFill="1" applyBorder="1" applyAlignment="1" applyProtection="1">
      <alignment vertical="center"/>
      <protection/>
    </xf>
    <xf numFmtId="182" fontId="0" fillId="0" borderId="12" xfId="0" applyNumberFormat="1" applyFill="1" applyBorder="1" applyAlignment="1" applyProtection="1">
      <alignment horizontal="center" vertical="center"/>
      <protection/>
    </xf>
    <xf numFmtId="0" fontId="0" fillId="0" borderId="12" xfId="0" applyFill="1" applyBorder="1" applyAlignment="1">
      <alignment horizontal="center" vertical="center"/>
    </xf>
    <xf numFmtId="182" fontId="0" fillId="24" borderId="12" xfId="0" applyNumberFormat="1" applyFill="1" applyBorder="1" applyAlignment="1">
      <alignment horizontal="center" vertical="center"/>
    </xf>
    <xf numFmtId="0" fontId="0" fillId="24" borderId="12" xfId="0" applyFill="1" applyBorder="1" applyAlignment="1">
      <alignment horizontal="center" vertical="center"/>
    </xf>
    <xf numFmtId="0" fontId="0" fillId="0" borderId="0" xfId="0" applyFill="1" applyAlignment="1">
      <alignment horizontal="center" vertical="center" wrapText="1"/>
    </xf>
    <xf numFmtId="180" fontId="0" fillId="0" borderId="12" xfId="0" applyNumberFormat="1" applyFill="1" applyBorder="1" applyAlignment="1">
      <alignment vertical="center"/>
    </xf>
    <xf numFmtId="181" fontId="0" fillId="0" borderId="0" xfId="0" applyNumberFormat="1" applyFill="1" applyAlignment="1">
      <alignment vertical="center"/>
    </xf>
    <xf numFmtId="181" fontId="0" fillId="24" borderId="12" xfId="0" applyNumberFormat="1" applyFill="1" applyBorder="1" applyAlignment="1" applyProtection="1">
      <alignment horizontal="center" vertical="center"/>
      <protection/>
    </xf>
    <xf numFmtId="180" fontId="0" fillId="24" borderId="12" xfId="0" applyNumberFormat="1" applyFill="1" applyBorder="1" applyAlignment="1">
      <alignment vertical="center"/>
    </xf>
    <xf numFmtId="181" fontId="0" fillId="0" borderId="12" xfId="0" applyNumberFormat="1" applyFill="1" applyBorder="1" applyAlignment="1">
      <alignment horizontal="center" vertical="center"/>
    </xf>
    <xf numFmtId="181" fontId="0" fillId="24" borderId="12" xfId="0" applyNumberFormat="1" applyFill="1" applyBorder="1" applyAlignment="1">
      <alignment horizontal="center" vertical="center"/>
    </xf>
    <xf numFmtId="181" fontId="0" fillId="25" borderId="12" xfId="0" applyNumberFormat="1" applyFill="1" applyBorder="1" applyAlignment="1">
      <alignment horizontal="center" vertical="center"/>
    </xf>
    <xf numFmtId="0" fontId="0" fillId="24" borderId="12" xfId="0" applyFill="1" applyBorder="1" applyAlignment="1">
      <alignment horizontal="center" vertical="center"/>
    </xf>
    <xf numFmtId="0" fontId="0" fillId="0" borderId="12" xfId="0" applyFill="1" applyBorder="1" applyAlignment="1">
      <alignment horizontal="center" vertical="center"/>
    </xf>
    <xf numFmtId="0" fontId="0" fillId="25" borderId="12" xfId="0" applyFont="1" applyFill="1" applyBorder="1" applyAlignment="1">
      <alignment horizontal="justify" vertical="top" wrapText="1"/>
    </xf>
    <xf numFmtId="0" fontId="0" fillId="0" borderId="12" xfId="0" applyFill="1" applyBorder="1" applyAlignment="1">
      <alignment horizontal="center" vertical="center"/>
    </xf>
    <xf numFmtId="179" fontId="1" fillId="0" borderId="0" xfId="0" applyNumberFormat="1" applyFont="1" applyFill="1" applyAlignment="1">
      <alignment horizontal="center" vertical="center"/>
    </xf>
    <xf numFmtId="183" fontId="0" fillId="0" borderId="12" xfId="0" applyNumberFormat="1" applyFont="1" applyFill="1" applyBorder="1" applyAlignment="1">
      <alignment horizontal="center" vertical="center" wrapText="1"/>
    </xf>
    <xf numFmtId="180" fontId="0" fillId="0" borderId="12" xfId="0" applyNumberFormat="1" applyFill="1" applyBorder="1" applyAlignment="1">
      <alignment horizontal="right" vertical="center"/>
    </xf>
    <xf numFmtId="0" fontId="0" fillId="26" borderId="17" xfId="0" applyNumberFormat="1" applyFill="1" applyBorder="1" applyAlignment="1" applyProtection="1">
      <alignment vertical="center"/>
      <protection/>
    </xf>
    <xf numFmtId="179" fontId="0" fillId="0" borderId="12" xfId="0" applyNumberFormat="1" applyFont="1" applyFill="1" applyBorder="1" applyAlignment="1">
      <alignment horizontal="center" vertical="center" wrapText="1"/>
    </xf>
    <xf numFmtId="181" fontId="0" fillId="25" borderId="12" xfId="0" applyNumberFormat="1" applyFill="1" applyBorder="1" applyAlignment="1" applyProtection="1">
      <alignment horizontal="center" vertical="center"/>
      <protection/>
    </xf>
    <xf numFmtId="179" fontId="0" fillId="24" borderId="12" xfId="0" applyNumberFormat="1" applyFill="1" applyBorder="1" applyAlignment="1">
      <alignment horizontal="center" vertical="center"/>
    </xf>
    <xf numFmtId="183" fontId="0" fillId="24" borderId="12" xfId="0" applyNumberFormat="1" applyFont="1" applyFill="1" applyBorder="1" applyAlignment="1">
      <alignment horizontal="center" vertical="center" wrapText="1"/>
    </xf>
    <xf numFmtId="181" fontId="0" fillId="0" borderId="12" xfId="0" applyNumberFormat="1" applyFill="1" applyBorder="1" applyAlignment="1" applyProtection="1">
      <alignment horizontal="center" vertical="center"/>
      <protection/>
    </xf>
    <xf numFmtId="179" fontId="0" fillId="0" borderId="12" xfId="0" applyNumberFormat="1" applyFill="1" applyBorder="1" applyAlignment="1">
      <alignment horizontal="center" vertical="center"/>
    </xf>
    <xf numFmtId="179" fontId="0" fillId="25" borderId="12" xfId="0" applyNumberFormat="1" applyFill="1" applyBorder="1" applyAlignment="1" applyProtection="1">
      <alignment horizontal="center" vertical="center"/>
      <protection/>
    </xf>
    <xf numFmtId="180" fontId="1" fillId="0" borderId="0" xfId="0" applyNumberFormat="1" applyFont="1" applyFill="1" applyAlignment="1">
      <alignment horizontal="center" vertical="center"/>
    </xf>
    <xf numFmtId="180" fontId="0" fillId="0" borderId="12" xfId="0" applyNumberFormat="1" applyFont="1" applyFill="1" applyBorder="1" applyAlignment="1">
      <alignment horizontal="center" vertical="center" wrapText="1"/>
    </xf>
    <xf numFmtId="180" fontId="0" fillId="0" borderId="12" xfId="0" applyNumberFormat="1" applyFill="1" applyBorder="1" applyAlignment="1">
      <alignment vertical="center"/>
    </xf>
    <xf numFmtId="0" fontId="6" fillId="26" borderId="12" xfId="0" applyNumberFormat="1" applyFont="1" applyFill="1" applyBorder="1" applyAlignment="1" applyProtection="1">
      <alignment vertical="center"/>
      <protection/>
    </xf>
    <xf numFmtId="180" fontId="0" fillId="24" borderId="12" xfId="0" applyNumberFormat="1" applyFont="1" applyFill="1" applyBorder="1" applyAlignment="1">
      <alignment horizontal="center" vertical="center" wrapText="1"/>
    </xf>
    <xf numFmtId="0" fontId="0" fillId="24" borderId="12" xfId="0" applyFill="1" applyBorder="1" applyAlignment="1">
      <alignment horizontal="justify" vertical="top" wrapText="1"/>
    </xf>
    <xf numFmtId="180" fontId="0" fillId="0" borderId="12" xfId="0" applyNumberFormat="1" applyFont="1" applyFill="1" applyBorder="1" applyAlignment="1">
      <alignment horizontal="center" vertical="top" wrapText="1"/>
    </xf>
    <xf numFmtId="180" fontId="0" fillId="24" borderId="12" xfId="0" applyNumberFormat="1" applyFill="1" applyBorder="1" applyAlignment="1">
      <alignment vertical="center"/>
    </xf>
    <xf numFmtId="180" fontId="0" fillId="24" borderId="12" xfId="0" applyNumberFormat="1" applyFont="1" applyFill="1" applyBorder="1" applyAlignment="1">
      <alignment horizontal="center" vertical="top" wrapText="1"/>
    </xf>
    <xf numFmtId="0" fontId="0" fillId="26" borderId="21" xfId="0" applyNumberFormat="1" applyFill="1" applyBorder="1" applyAlignment="1" applyProtection="1">
      <alignment vertical="center"/>
      <protection/>
    </xf>
    <xf numFmtId="0" fontId="0" fillId="24" borderId="12" xfId="0" applyFont="1" applyFill="1" applyBorder="1" applyAlignment="1">
      <alignment horizontal="justify"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3"/>
  </sheetPr>
  <dimension ref="A1:G50"/>
  <sheetViews>
    <sheetView workbookViewId="0" topLeftCell="A1">
      <pane ySplit="6" topLeftCell="A7" activePane="bottomLeft" state="frozen"/>
      <selection pane="bottomLeft" activeCell="I1" sqref="I1:J65536"/>
    </sheetView>
  </sheetViews>
  <sheetFormatPr defaultColWidth="9.00390625" defaultRowHeight="14.25"/>
  <cols>
    <col min="1" max="1" width="38.75390625" style="1" customWidth="1"/>
    <col min="2" max="3" width="12.875" style="1" customWidth="1"/>
    <col min="4" max="4" width="12.125" style="1" customWidth="1"/>
    <col min="5" max="5" width="12.50390625" style="54" customWidth="1"/>
    <col min="6" max="6" width="14.125" style="1" customWidth="1"/>
    <col min="7" max="7" width="10.50390625" style="1" customWidth="1"/>
    <col min="8" max="8" width="9.00390625" style="1" customWidth="1"/>
    <col min="9" max="9" width="14.625" style="1" customWidth="1"/>
    <col min="10" max="16384" width="9.00390625" style="1" customWidth="1"/>
  </cols>
  <sheetData>
    <row r="1" ht="23.25" customHeight="1">
      <c r="A1" s="55"/>
    </row>
    <row r="2" spans="1:6" ht="28.5" customHeight="1">
      <c r="A2" s="56" t="s">
        <v>0</v>
      </c>
      <c r="B2" s="56"/>
      <c r="C2" s="56"/>
      <c r="D2" s="56"/>
      <c r="E2" s="56"/>
      <c r="F2" s="56"/>
    </row>
    <row r="3" spans="1:5" ht="18.75" customHeight="1">
      <c r="A3" s="56"/>
      <c r="B3" s="56"/>
      <c r="C3" s="56"/>
      <c r="D3" s="56"/>
      <c r="E3" s="96"/>
    </row>
    <row r="4" ht="20.25" customHeight="1">
      <c r="F4" s="54" t="s">
        <v>1</v>
      </c>
    </row>
    <row r="5" spans="1:6" ht="42.75" customHeight="1">
      <c r="A5" s="13" t="s">
        <v>2</v>
      </c>
      <c r="B5" s="13" t="s">
        <v>3</v>
      </c>
      <c r="C5" s="13" t="s">
        <v>4</v>
      </c>
      <c r="D5" s="13" t="s">
        <v>5</v>
      </c>
      <c r="E5" s="58" t="s">
        <v>6</v>
      </c>
      <c r="F5" s="13" t="s">
        <v>7</v>
      </c>
    </row>
    <row r="6" spans="1:6" ht="21" customHeight="1">
      <c r="A6" s="41" t="s">
        <v>8</v>
      </c>
      <c r="B6" s="59">
        <f>B7+B14+B18+B24+B30+B34+B39+B45</f>
        <v>1111231</v>
      </c>
      <c r="C6" s="59">
        <f>C7+C14+C18+C24+C30+C34+C39+C45</f>
        <v>1269120</v>
      </c>
      <c r="D6" s="59">
        <f>D7+D14+D18+D24+D30+D34+D39+D45</f>
        <v>1302317</v>
      </c>
      <c r="E6" s="97">
        <f>D6/C6*100</f>
        <v>102.61574949571357</v>
      </c>
      <c r="F6" s="98">
        <f>D6/B6*100-100</f>
        <v>17.195884564055547</v>
      </c>
    </row>
    <row r="7" spans="1:6" ht="21" customHeight="1">
      <c r="A7" s="61" t="s">
        <v>9</v>
      </c>
      <c r="B7" s="59">
        <f>SUM(B8:B13)</f>
        <v>565006</v>
      </c>
      <c r="C7" s="59">
        <f>SUM(C8:C13)</f>
        <v>644602</v>
      </c>
      <c r="D7" s="59">
        <f>SUM(D8:D13)</f>
        <v>653341</v>
      </c>
      <c r="E7" s="97">
        <f aca="true" t="shared" si="0" ref="E7:E13">D7/C7*100</f>
        <v>101.35572027390545</v>
      </c>
      <c r="F7" s="98">
        <f aca="true" t="shared" si="1" ref="F7:F13">D7/B7*100-100</f>
        <v>15.63434724586996</v>
      </c>
    </row>
    <row r="8" spans="1:6" ht="21" customHeight="1">
      <c r="A8" s="41" t="s">
        <v>10</v>
      </c>
      <c r="B8" s="59">
        <v>388836</v>
      </c>
      <c r="C8" s="59">
        <v>409000</v>
      </c>
      <c r="D8" s="59">
        <v>415054</v>
      </c>
      <c r="E8" s="97">
        <f t="shared" si="0"/>
        <v>101.480195599022</v>
      </c>
      <c r="F8" s="98">
        <f t="shared" si="1"/>
        <v>6.74268843419847</v>
      </c>
    </row>
    <row r="9" spans="1:6" ht="21" customHeight="1">
      <c r="A9" s="41" t="s">
        <v>11</v>
      </c>
      <c r="B9" s="59">
        <v>1512</v>
      </c>
      <c r="C9" s="59">
        <v>1502</v>
      </c>
      <c r="D9" s="59">
        <v>953</v>
      </c>
      <c r="E9" s="97">
        <f t="shared" si="0"/>
        <v>63.44873501997337</v>
      </c>
      <c r="F9" s="98">
        <f t="shared" si="1"/>
        <v>-36.97089947089947</v>
      </c>
    </row>
    <row r="10" spans="1:6" ht="21" customHeight="1">
      <c r="A10" s="41" t="s">
        <v>12</v>
      </c>
      <c r="B10" s="59">
        <v>6631</v>
      </c>
      <c r="C10" s="59">
        <v>1000</v>
      </c>
      <c r="D10" s="59">
        <v>1699</v>
      </c>
      <c r="E10" s="97">
        <f t="shared" si="0"/>
        <v>169.9</v>
      </c>
      <c r="F10" s="98">
        <f t="shared" si="1"/>
        <v>-74.37792188206907</v>
      </c>
    </row>
    <row r="11" spans="1:6" ht="21" customHeight="1">
      <c r="A11" s="99" t="s">
        <v>13</v>
      </c>
      <c r="B11" s="59">
        <v>4671</v>
      </c>
      <c r="C11" s="59">
        <v>6014</v>
      </c>
      <c r="D11" s="59">
        <v>4619</v>
      </c>
      <c r="E11" s="97">
        <f t="shared" si="0"/>
        <v>76.80412371134021</v>
      </c>
      <c r="F11" s="98">
        <f t="shared" si="1"/>
        <v>-1.113251980304014</v>
      </c>
    </row>
    <row r="12" spans="1:6" ht="21" customHeight="1">
      <c r="A12" s="68" t="s">
        <v>14</v>
      </c>
      <c r="B12" s="59">
        <v>8733</v>
      </c>
      <c r="C12" s="59">
        <v>7086</v>
      </c>
      <c r="D12" s="59">
        <v>6180</v>
      </c>
      <c r="E12" s="97">
        <f t="shared" si="0"/>
        <v>87.21422523285352</v>
      </c>
      <c r="F12" s="98">
        <f t="shared" si="1"/>
        <v>-29.233940226726205</v>
      </c>
    </row>
    <row r="13" spans="1:6" ht="21" customHeight="1">
      <c r="A13" s="68" t="s">
        <v>15</v>
      </c>
      <c r="B13" s="59">
        <v>154623</v>
      </c>
      <c r="C13" s="59">
        <v>220000</v>
      </c>
      <c r="D13" s="59">
        <v>224836</v>
      </c>
      <c r="E13" s="97">
        <f t="shared" si="0"/>
        <v>102.19818181818181</v>
      </c>
      <c r="F13" s="98">
        <f t="shared" si="1"/>
        <v>45.40915646443284</v>
      </c>
    </row>
    <row r="14" spans="1:6" s="29" customFormat="1" ht="24" customHeight="1">
      <c r="A14" s="38" t="s">
        <v>16</v>
      </c>
      <c r="B14" s="76"/>
      <c r="C14" s="76">
        <f>SUM(C15:C17)</f>
        <v>26915</v>
      </c>
      <c r="D14" s="76">
        <f>SUM(D15:D17)</f>
        <v>41419</v>
      </c>
      <c r="E14" s="100">
        <f aca="true" t="shared" si="2" ref="E14:E23">D14/C14*100</f>
        <v>153.88816644993497</v>
      </c>
      <c r="F14" s="77"/>
    </row>
    <row r="15" spans="1:6" ht="21" customHeight="1">
      <c r="A15" s="41" t="s">
        <v>10</v>
      </c>
      <c r="B15" s="93"/>
      <c r="C15" s="78">
        <v>8837</v>
      </c>
      <c r="D15" s="93">
        <v>13311</v>
      </c>
      <c r="E15" s="97">
        <f t="shared" si="2"/>
        <v>150.62804119044927</v>
      </c>
      <c r="F15" s="74"/>
    </row>
    <row r="16" spans="1:6" ht="21" customHeight="1">
      <c r="A16" s="41" t="s">
        <v>11</v>
      </c>
      <c r="B16" s="93"/>
      <c r="C16" s="78">
        <v>678</v>
      </c>
      <c r="D16" s="93">
        <v>734</v>
      </c>
      <c r="E16" s="97">
        <f t="shared" si="2"/>
        <v>108.25958702064898</v>
      </c>
      <c r="F16" s="74"/>
    </row>
    <row r="17" spans="1:6" ht="21" customHeight="1">
      <c r="A17" s="41" t="s">
        <v>12</v>
      </c>
      <c r="B17" s="93"/>
      <c r="C17" s="78">
        <v>17400</v>
      </c>
      <c r="D17" s="93">
        <v>27374</v>
      </c>
      <c r="E17" s="97">
        <f t="shared" si="2"/>
        <v>157.32183908045977</v>
      </c>
      <c r="F17" s="74"/>
    </row>
    <row r="18" spans="1:6" s="29" customFormat="1" ht="21" customHeight="1">
      <c r="A18" s="101" t="s">
        <v>17</v>
      </c>
      <c r="B18" s="79">
        <f>SUM(B19:B23)</f>
        <v>95497</v>
      </c>
      <c r="C18" s="79">
        <f>SUM(C19:C23)</f>
        <v>109380</v>
      </c>
      <c r="D18" s="79">
        <f>SUM(D19:D23)</f>
        <v>109162</v>
      </c>
      <c r="E18" s="100">
        <f t="shared" si="2"/>
        <v>99.80069482537941</v>
      </c>
      <c r="F18" s="77">
        <f aca="true" t="shared" si="3" ref="F18:F23">D18/B18*100-100</f>
        <v>14.30935003193818</v>
      </c>
    </row>
    <row r="19" spans="1:6" ht="21" customHeight="1">
      <c r="A19" s="88" t="s">
        <v>18</v>
      </c>
      <c r="B19" s="93">
        <v>19074</v>
      </c>
      <c r="C19" s="78">
        <v>15650</v>
      </c>
      <c r="D19" s="93">
        <v>18239</v>
      </c>
      <c r="E19" s="102">
        <f t="shared" si="2"/>
        <v>116.54313099041534</v>
      </c>
      <c r="F19" s="74">
        <f t="shared" si="3"/>
        <v>-4.3776869036384625</v>
      </c>
    </row>
    <row r="20" spans="1:6" ht="21" customHeight="1">
      <c r="A20" s="88" t="s">
        <v>19</v>
      </c>
      <c r="B20" s="93">
        <v>2283</v>
      </c>
      <c r="C20" s="78">
        <v>2790</v>
      </c>
      <c r="D20" s="93">
        <v>1235</v>
      </c>
      <c r="E20" s="102">
        <f t="shared" si="2"/>
        <v>44.2652329749104</v>
      </c>
      <c r="F20" s="74">
        <f t="shared" si="3"/>
        <v>-45.90451160753395</v>
      </c>
    </row>
    <row r="21" spans="1:6" ht="21" customHeight="1">
      <c r="A21" s="88" t="s">
        <v>20</v>
      </c>
      <c r="B21" s="93">
        <v>1693</v>
      </c>
      <c r="C21" s="78">
        <v>2089</v>
      </c>
      <c r="D21" s="93">
        <v>1862</v>
      </c>
      <c r="E21" s="102">
        <f t="shared" si="2"/>
        <v>89.13355672570607</v>
      </c>
      <c r="F21" s="74">
        <f t="shared" si="3"/>
        <v>9.982279976373306</v>
      </c>
    </row>
    <row r="22" spans="1:6" ht="21" customHeight="1">
      <c r="A22" s="88" t="s">
        <v>21</v>
      </c>
      <c r="B22" s="93">
        <v>72441</v>
      </c>
      <c r="C22" s="78">
        <v>88846</v>
      </c>
      <c r="D22" s="93">
        <v>87814</v>
      </c>
      <c r="E22" s="102">
        <f t="shared" si="2"/>
        <v>98.83843954708146</v>
      </c>
      <c r="F22" s="74">
        <f t="shared" si="3"/>
        <v>21.221407766320183</v>
      </c>
    </row>
    <row r="23" spans="1:6" ht="21" customHeight="1">
      <c r="A23" s="88" t="s">
        <v>22</v>
      </c>
      <c r="B23" s="93">
        <v>6</v>
      </c>
      <c r="C23" s="78">
        <v>5</v>
      </c>
      <c r="D23" s="93">
        <v>12</v>
      </c>
      <c r="E23" s="102">
        <f t="shared" si="2"/>
        <v>240</v>
      </c>
      <c r="F23" s="74">
        <f t="shared" si="3"/>
        <v>100</v>
      </c>
    </row>
    <row r="24" spans="1:6" s="29" customFormat="1" ht="21" customHeight="1">
      <c r="A24" s="38" t="s">
        <v>23</v>
      </c>
      <c r="B24" s="79">
        <f>SUM(B25:B29)</f>
        <v>131433</v>
      </c>
      <c r="C24" s="79">
        <v>136934</v>
      </c>
      <c r="D24" s="79">
        <v>142085</v>
      </c>
      <c r="E24" s="100">
        <f aca="true" t="shared" si="4" ref="E24:E38">D24/C24*100</f>
        <v>103.76166620415674</v>
      </c>
      <c r="F24" s="103">
        <f aca="true" t="shared" si="5" ref="F24:F38">D24/B24*100-100</f>
        <v>8.10450952196176</v>
      </c>
    </row>
    <row r="25" spans="1:7" ht="21" customHeight="1">
      <c r="A25" s="88" t="s">
        <v>24</v>
      </c>
      <c r="B25" s="93">
        <v>123662</v>
      </c>
      <c r="C25" s="78">
        <v>126885</v>
      </c>
      <c r="D25" s="93">
        <v>131713</v>
      </c>
      <c r="E25" s="102">
        <f t="shared" si="4"/>
        <v>103.80502029396699</v>
      </c>
      <c r="F25" s="74">
        <f t="shared" si="5"/>
        <v>6.510488266403598</v>
      </c>
      <c r="G25"/>
    </row>
    <row r="26" spans="1:7" ht="21" customHeight="1">
      <c r="A26" s="88" t="s">
        <v>25</v>
      </c>
      <c r="B26" s="93">
        <v>3702</v>
      </c>
      <c r="C26" s="78">
        <v>5952</v>
      </c>
      <c r="D26" s="93">
        <v>6219</v>
      </c>
      <c r="E26" s="102">
        <f t="shared" si="4"/>
        <v>104.4858870967742</v>
      </c>
      <c r="F26" s="74">
        <f t="shared" si="5"/>
        <v>67.9902755267423</v>
      </c>
      <c r="G26"/>
    </row>
    <row r="27" spans="1:7" ht="21" customHeight="1">
      <c r="A27" s="88" t="s">
        <v>26</v>
      </c>
      <c r="B27" s="93">
        <v>3976</v>
      </c>
      <c r="C27" s="78">
        <v>4000</v>
      </c>
      <c r="D27" s="93">
        <v>3985</v>
      </c>
      <c r="E27" s="102">
        <f t="shared" si="4"/>
        <v>99.625</v>
      </c>
      <c r="F27" s="74">
        <f t="shared" si="5"/>
        <v>0.22635814889335393</v>
      </c>
      <c r="G27"/>
    </row>
    <row r="28" spans="1:7" ht="21" customHeight="1">
      <c r="A28" s="88" t="s">
        <v>27</v>
      </c>
      <c r="B28" s="93">
        <v>6</v>
      </c>
      <c r="C28" s="78">
        <v>6</v>
      </c>
      <c r="D28" s="93">
        <v>8</v>
      </c>
      <c r="E28" s="102">
        <f t="shared" si="4"/>
        <v>133.33333333333331</v>
      </c>
      <c r="F28" s="74">
        <f t="shared" si="5"/>
        <v>33.333333333333314</v>
      </c>
      <c r="G28"/>
    </row>
    <row r="29" spans="1:7" ht="21" customHeight="1">
      <c r="A29" s="88" t="s">
        <v>28</v>
      </c>
      <c r="B29" s="93">
        <v>87</v>
      </c>
      <c r="C29" s="78">
        <v>91</v>
      </c>
      <c r="D29" s="93">
        <v>160</v>
      </c>
      <c r="E29" s="102">
        <f t="shared" si="4"/>
        <v>175.82417582417582</v>
      </c>
      <c r="F29" s="74">
        <f t="shared" si="5"/>
        <v>83.90804597701148</v>
      </c>
      <c r="G29"/>
    </row>
    <row r="30" spans="1:6" s="29" customFormat="1" ht="21" customHeight="1">
      <c r="A30" s="101" t="s">
        <v>29</v>
      </c>
      <c r="B30" s="79">
        <f>SUM(B31:B33)</f>
        <v>272659</v>
      </c>
      <c r="C30" s="79">
        <v>299396</v>
      </c>
      <c r="D30" s="79">
        <f>SUM(D31:D33)</f>
        <v>297895</v>
      </c>
      <c r="E30" s="100">
        <f t="shared" si="4"/>
        <v>99.49865729669068</v>
      </c>
      <c r="F30" s="77">
        <f t="shared" si="5"/>
        <v>9.255516964413431</v>
      </c>
    </row>
    <row r="31" spans="1:7" ht="21" customHeight="1">
      <c r="A31" s="88" t="s">
        <v>30</v>
      </c>
      <c r="B31" s="93">
        <v>64402</v>
      </c>
      <c r="C31" s="78">
        <v>79134</v>
      </c>
      <c r="D31" s="93">
        <v>78423</v>
      </c>
      <c r="E31" s="102">
        <f t="shared" si="4"/>
        <v>99.10152399727046</v>
      </c>
      <c r="F31" s="74">
        <f t="shared" si="5"/>
        <v>21.771063010465525</v>
      </c>
      <c r="G31"/>
    </row>
    <row r="32" spans="1:7" ht="21" customHeight="1">
      <c r="A32" s="88" t="s">
        <v>25</v>
      </c>
      <c r="B32" s="93">
        <v>6747</v>
      </c>
      <c r="C32" s="78">
        <v>13454</v>
      </c>
      <c r="D32" s="93">
        <v>13476</v>
      </c>
      <c r="E32" s="102">
        <f t="shared" si="4"/>
        <v>100.16352014270848</v>
      </c>
      <c r="F32" s="74">
        <f t="shared" si="5"/>
        <v>99.73321476211649</v>
      </c>
      <c r="G32"/>
    </row>
    <row r="33" spans="1:7" ht="21" customHeight="1">
      <c r="A33" s="88" t="s">
        <v>31</v>
      </c>
      <c r="B33" s="93">
        <v>201510</v>
      </c>
      <c r="C33" s="78">
        <v>206808</v>
      </c>
      <c r="D33" s="93">
        <v>205996</v>
      </c>
      <c r="E33" s="102">
        <f t="shared" si="4"/>
        <v>99.6073652856756</v>
      </c>
      <c r="F33" s="74">
        <f t="shared" si="5"/>
        <v>2.2261922485236454</v>
      </c>
      <c r="G33"/>
    </row>
    <row r="34" spans="1:6" s="29" customFormat="1" ht="21" customHeight="1">
      <c r="A34" s="38" t="s">
        <v>32</v>
      </c>
      <c r="B34" s="79">
        <f>SUM(B35:B38)</f>
        <v>8073</v>
      </c>
      <c r="C34" s="79">
        <v>9417</v>
      </c>
      <c r="D34" s="79">
        <f>SUM(D35:D38)</f>
        <v>10503</v>
      </c>
      <c r="E34" s="104">
        <f t="shared" si="4"/>
        <v>111.53233513857916</v>
      </c>
      <c r="F34" s="77">
        <f t="shared" si="5"/>
        <v>30.100334448160538</v>
      </c>
    </row>
    <row r="35" spans="1:7" ht="21" customHeight="1">
      <c r="A35" s="88" t="s">
        <v>33</v>
      </c>
      <c r="B35" s="93">
        <v>7469</v>
      </c>
      <c r="C35" s="78">
        <v>8001</v>
      </c>
      <c r="D35" s="93">
        <v>8972</v>
      </c>
      <c r="E35" s="102">
        <f t="shared" si="4"/>
        <v>112.13598300212473</v>
      </c>
      <c r="F35" s="74">
        <f t="shared" si="5"/>
        <v>20.12317579327889</v>
      </c>
      <c r="G35"/>
    </row>
    <row r="36" spans="1:7" ht="21" customHeight="1">
      <c r="A36" s="88" t="s">
        <v>25</v>
      </c>
      <c r="B36" s="93">
        <v>133</v>
      </c>
      <c r="C36" s="78">
        <v>1134</v>
      </c>
      <c r="D36" s="93">
        <v>1224</v>
      </c>
      <c r="E36" s="102">
        <f t="shared" si="4"/>
        <v>107.93650793650794</v>
      </c>
      <c r="F36" s="74">
        <f t="shared" si="5"/>
        <v>820.3007518796992</v>
      </c>
      <c r="G36"/>
    </row>
    <row r="37" spans="1:7" ht="21" customHeight="1">
      <c r="A37" s="88" t="s">
        <v>34</v>
      </c>
      <c r="B37" s="93">
        <v>71</v>
      </c>
      <c r="C37" s="78">
        <v>82</v>
      </c>
      <c r="D37" s="93">
        <v>107</v>
      </c>
      <c r="E37" s="102">
        <f t="shared" si="4"/>
        <v>130.4878048780488</v>
      </c>
      <c r="F37" s="74">
        <f t="shared" si="5"/>
        <v>50.70422535211267</v>
      </c>
      <c r="G37"/>
    </row>
    <row r="38" spans="1:7" ht="21" customHeight="1">
      <c r="A38" s="88" t="s">
        <v>35</v>
      </c>
      <c r="B38" s="93">
        <v>400</v>
      </c>
      <c r="C38" s="78">
        <v>200</v>
      </c>
      <c r="D38" s="93">
        <v>200</v>
      </c>
      <c r="E38" s="97">
        <f t="shared" si="4"/>
        <v>100</v>
      </c>
      <c r="F38" s="74">
        <f t="shared" si="5"/>
        <v>-50</v>
      </c>
      <c r="G38"/>
    </row>
    <row r="39" spans="1:6" s="29" customFormat="1" ht="21" customHeight="1">
      <c r="A39" s="38" t="s">
        <v>36</v>
      </c>
      <c r="B39" s="79">
        <f>SUM(B40:B44)</f>
        <v>20717</v>
      </c>
      <c r="C39" s="81">
        <v>24094</v>
      </c>
      <c r="D39" s="79">
        <f>SUM(D40:D44)</f>
        <v>26903</v>
      </c>
      <c r="E39" s="100">
        <f aca="true" t="shared" si="6" ref="E39:E48">D39/C39*100</f>
        <v>111.65850419191501</v>
      </c>
      <c r="F39" s="77">
        <f aca="true" t="shared" si="7" ref="F39:F48">D39/B39*100-100</f>
        <v>29.85953564705315</v>
      </c>
    </row>
    <row r="40" spans="1:6" ht="21" customHeight="1">
      <c r="A40" s="88" t="s">
        <v>37</v>
      </c>
      <c r="B40" s="93">
        <v>19795</v>
      </c>
      <c r="C40" s="82">
        <v>16769</v>
      </c>
      <c r="D40" s="78">
        <v>19116</v>
      </c>
      <c r="E40" s="97">
        <f t="shared" si="6"/>
        <v>113.99606416602064</v>
      </c>
      <c r="F40" s="74">
        <f t="shared" si="7"/>
        <v>-3.430159131093717</v>
      </c>
    </row>
    <row r="41" spans="1:6" ht="21" customHeight="1">
      <c r="A41" s="88" t="s">
        <v>25</v>
      </c>
      <c r="B41" s="93">
        <v>518</v>
      </c>
      <c r="C41" s="82">
        <v>6915</v>
      </c>
      <c r="D41" s="78">
        <v>7300</v>
      </c>
      <c r="E41" s="97">
        <f t="shared" si="6"/>
        <v>105.56760665220534</v>
      </c>
      <c r="F41" s="74">
        <f t="shared" si="7"/>
        <v>1309.2664092664093</v>
      </c>
    </row>
    <row r="42" spans="1:6" ht="21" customHeight="1">
      <c r="A42" s="88" t="s">
        <v>34</v>
      </c>
      <c r="B42" s="93">
        <v>301</v>
      </c>
      <c r="C42" s="82">
        <v>310</v>
      </c>
      <c r="D42" s="78">
        <v>382</v>
      </c>
      <c r="E42" s="97">
        <f t="shared" si="6"/>
        <v>123.2258064516129</v>
      </c>
      <c r="F42" s="74">
        <f t="shared" si="7"/>
        <v>26.910299003322265</v>
      </c>
    </row>
    <row r="43" spans="1:6" ht="21" customHeight="1">
      <c r="A43" s="88" t="s">
        <v>28</v>
      </c>
      <c r="B43" s="93">
        <v>3</v>
      </c>
      <c r="C43" s="27"/>
      <c r="D43" s="78">
        <v>5</v>
      </c>
      <c r="E43" s="97"/>
      <c r="F43" s="74">
        <f t="shared" si="7"/>
        <v>66.66666666666669</v>
      </c>
    </row>
    <row r="44" spans="1:6" ht="21" customHeight="1">
      <c r="A44" s="105" t="s">
        <v>35</v>
      </c>
      <c r="B44" s="93">
        <v>100</v>
      </c>
      <c r="C44" s="82">
        <v>100</v>
      </c>
      <c r="D44" s="78">
        <v>100</v>
      </c>
      <c r="E44" s="97">
        <f t="shared" si="6"/>
        <v>100</v>
      </c>
      <c r="F44" s="74">
        <f t="shared" si="7"/>
        <v>0</v>
      </c>
    </row>
    <row r="45" spans="1:6" s="29" customFormat="1" ht="21" customHeight="1">
      <c r="A45" s="106" t="s">
        <v>38</v>
      </c>
      <c r="B45" s="79">
        <f>SUM(B46:B48)</f>
        <v>17846</v>
      </c>
      <c r="C45" s="79">
        <f>SUM(C46:C48)</f>
        <v>18382</v>
      </c>
      <c r="D45" s="79">
        <f>SUM(D46:D48)</f>
        <v>21009</v>
      </c>
      <c r="E45" s="100">
        <f t="shared" si="6"/>
        <v>114.29115439016428</v>
      </c>
      <c r="F45" s="77">
        <f t="shared" si="7"/>
        <v>17.723859688445586</v>
      </c>
    </row>
    <row r="46" spans="1:6" ht="30" customHeight="1">
      <c r="A46" s="68" t="s">
        <v>39</v>
      </c>
      <c r="B46" s="93">
        <v>17595</v>
      </c>
      <c r="C46" s="78">
        <v>17782</v>
      </c>
      <c r="D46" s="93">
        <v>20401</v>
      </c>
      <c r="E46" s="97">
        <f t="shared" si="6"/>
        <v>114.72837701046001</v>
      </c>
      <c r="F46" s="74">
        <f t="shared" si="7"/>
        <v>15.947712418300668</v>
      </c>
    </row>
    <row r="47" spans="1:6" ht="30" customHeight="1">
      <c r="A47" s="68" t="s">
        <v>25</v>
      </c>
      <c r="B47" s="93">
        <v>146</v>
      </c>
      <c r="C47" s="78">
        <v>496</v>
      </c>
      <c r="D47" s="93">
        <v>463</v>
      </c>
      <c r="E47" s="97">
        <f t="shared" si="6"/>
        <v>93.34677419354838</v>
      </c>
      <c r="F47" s="74">
        <f t="shared" si="7"/>
        <v>217.1232876712329</v>
      </c>
    </row>
    <row r="48" spans="1:6" ht="30" customHeight="1">
      <c r="A48" s="68" t="s">
        <v>27</v>
      </c>
      <c r="B48" s="84">
        <v>105</v>
      </c>
      <c r="C48" s="84">
        <v>104</v>
      </c>
      <c r="D48" s="84">
        <v>145</v>
      </c>
      <c r="E48" s="97">
        <f t="shared" si="6"/>
        <v>139.4230769230769</v>
      </c>
      <c r="F48" s="74">
        <f t="shared" si="7"/>
        <v>38.0952380952381</v>
      </c>
    </row>
    <row r="49" ht="12.75" customHeight="1"/>
    <row r="50" spans="1:6" ht="39.75" customHeight="1">
      <c r="A50" s="28"/>
      <c r="B50" s="28"/>
      <c r="C50" s="28"/>
      <c r="D50" s="28"/>
      <c r="E50" s="28"/>
      <c r="F50" s="28"/>
    </row>
  </sheetData>
  <sheetProtection/>
  <mergeCells count="2">
    <mergeCell ref="A2:F2"/>
    <mergeCell ref="A50:F50"/>
  </mergeCells>
  <printOptions horizontalCentered="1"/>
  <pageMargins left="0.18" right="0.17" top="0.27" bottom="0.24" header="0.17" footer="0.16"/>
  <pageSetup horizontalDpi="600" verticalDpi="600" orientation="portrait" paperSize="9" scale="73"/>
  <colBreaks count="1" manualBreakCount="1">
    <brk id="6" max="48" man="1"/>
  </colBreaks>
</worksheet>
</file>

<file path=xl/worksheets/sheet2.xml><?xml version="1.0" encoding="utf-8"?>
<worksheet xmlns="http://schemas.openxmlformats.org/spreadsheetml/2006/main" xmlns:r="http://schemas.openxmlformats.org/officeDocument/2006/relationships">
  <sheetPr>
    <tabColor rgb="FFFFFF00"/>
  </sheetPr>
  <dimension ref="A1:H42"/>
  <sheetViews>
    <sheetView workbookViewId="0" topLeftCell="A1">
      <pane ySplit="6" topLeftCell="A7" activePane="bottomLeft" state="frozen"/>
      <selection pane="bottomLeft" activeCell="I1" sqref="I1:J65536"/>
    </sheetView>
  </sheetViews>
  <sheetFormatPr defaultColWidth="9.00390625" defaultRowHeight="14.25"/>
  <cols>
    <col min="1" max="1" width="39.625" style="1" customWidth="1"/>
    <col min="2" max="2" width="14.125" style="1" customWidth="1"/>
    <col min="3" max="3" width="14.125" style="31" customWidth="1"/>
    <col min="4" max="5" width="14.125" style="1" customWidth="1"/>
    <col min="6" max="6" width="14.875" style="1" customWidth="1"/>
    <col min="7" max="8" width="9.00390625" style="1" customWidth="1"/>
    <col min="9" max="9" width="16.25390625" style="1" customWidth="1"/>
    <col min="10" max="16384" width="9.00390625" style="1" customWidth="1"/>
  </cols>
  <sheetData>
    <row r="1" ht="23.25" customHeight="1">
      <c r="A1" s="55"/>
    </row>
    <row r="2" spans="1:6" ht="28.5" customHeight="1">
      <c r="A2" s="56" t="s">
        <v>40</v>
      </c>
      <c r="B2" s="56"/>
      <c r="C2" s="56"/>
      <c r="D2" s="56"/>
      <c r="E2" s="56"/>
      <c r="F2" s="56"/>
    </row>
    <row r="3" spans="1:5" ht="18.75" customHeight="1">
      <c r="A3" s="56"/>
      <c r="B3" s="56"/>
      <c r="C3" s="85"/>
      <c r="D3" s="56"/>
      <c r="E3" s="56"/>
    </row>
    <row r="4" ht="20.25" customHeight="1">
      <c r="F4" s="1" t="s">
        <v>1</v>
      </c>
    </row>
    <row r="5" spans="1:6" ht="38.25" customHeight="1">
      <c r="A5" s="13" t="s">
        <v>2</v>
      </c>
      <c r="B5" s="13" t="s">
        <v>3</v>
      </c>
      <c r="C5" s="34" t="s">
        <v>4</v>
      </c>
      <c r="D5" s="13" t="s">
        <v>5</v>
      </c>
      <c r="E5" s="58" t="s">
        <v>6</v>
      </c>
      <c r="F5" s="13" t="s">
        <v>7</v>
      </c>
    </row>
    <row r="6" spans="1:8" ht="21" customHeight="1">
      <c r="A6" s="41" t="s">
        <v>41</v>
      </c>
      <c r="B6" s="59">
        <f>B7+B12+B14+B18+B21+B24+B29+B38</f>
        <v>1030418</v>
      </c>
      <c r="C6" s="59">
        <f>C7+C12+C14+C18+C21+C24+C29+C38</f>
        <v>1072450</v>
      </c>
      <c r="D6" s="59">
        <f>D7+D12+D14+D18+D21+D24+D29+D38</f>
        <v>1091055</v>
      </c>
      <c r="E6" s="86">
        <f aca="true" t="shared" si="0" ref="E6:E12">D6/C6*100</f>
        <v>101.73481281178609</v>
      </c>
      <c r="F6" s="87">
        <f aca="true" t="shared" si="1" ref="F6:F11">D6/B6*100-100</f>
        <v>5.884699219151841</v>
      </c>
      <c r="H6" s="75"/>
    </row>
    <row r="7" spans="1:8" ht="21" customHeight="1">
      <c r="A7" s="61" t="s">
        <v>42</v>
      </c>
      <c r="B7" s="59">
        <f>SUM(B8:B11)</f>
        <v>575281</v>
      </c>
      <c r="C7" s="59">
        <f>SUM(C8:C11)</f>
        <v>612388</v>
      </c>
      <c r="D7" s="59">
        <f>SUM(D8:D11)</f>
        <v>610569</v>
      </c>
      <c r="E7" s="86">
        <f t="shared" si="0"/>
        <v>99.70296609339178</v>
      </c>
      <c r="F7" s="87">
        <f t="shared" si="1"/>
        <v>6.13404579674976</v>
      </c>
      <c r="H7" s="75"/>
    </row>
    <row r="8" spans="1:8" ht="21" customHeight="1">
      <c r="A8" s="88" t="s">
        <v>43</v>
      </c>
      <c r="B8" s="59">
        <v>532525</v>
      </c>
      <c r="C8" s="89">
        <v>569226</v>
      </c>
      <c r="D8" s="89">
        <v>575964</v>
      </c>
      <c r="E8" s="86">
        <f t="shared" si="0"/>
        <v>101.18371262029493</v>
      </c>
      <c r="F8" s="87">
        <f t="shared" si="1"/>
        <v>8.157175719449782</v>
      </c>
      <c r="H8" s="75"/>
    </row>
    <row r="9" spans="1:8" ht="21" customHeight="1">
      <c r="A9" s="88" t="s">
        <v>44</v>
      </c>
      <c r="B9" s="59">
        <v>14284</v>
      </c>
      <c r="C9" s="89">
        <v>14248</v>
      </c>
      <c r="D9" s="89">
        <v>15711</v>
      </c>
      <c r="E9" s="86">
        <f t="shared" si="0"/>
        <v>110.26810780460417</v>
      </c>
      <c r="F9" s="87">
        <f t="shared" si="1"/>
        <v>9.990198823858847</v>
      </c>
      <c r="H9" s="75"/>
    </row>
    <row r="10" spans="1:8" ht="21" customHeight="1">
      <c r="A10" s="88" t="s">
        <v>45</v>
      </c>
      <c r="B10" s="59">
        <v>4945</v>
      </c>
      <c r="C10" s="89">
        <v>4939</v>
      </c>
      <c r="D10" s="89">
        <v>6180</v>
      </c>
      <c r="E10" s="86">
        <f t="shared" si="0"/>
        <v>125.12654383478437</v>
      </c>
      <c r="F10" s="87">
        <f t="shared" si="1"/>
        <v>24.9747219413549</v>
      </c>
      <c r="H10" s="75"/>
    </row>
    <row r="11" spans="1:8" ht="21" customHeight="1">
      <c r="A11" s="88" t="s">
        <v>46</v>
      </c>
      <c r="B11" s="59">
        <v>23527</v>
      </c>
      <c r="C11" s="89">
        <v>23975</v>
      </c>
      <c r="D11" s="89">
        <v>12714</v>
      </c>
      <c r="E11" s="86">
        <f t="shared" si="0"/>
        <v>53.03023983315954</v>
      </c>
      <c r="F11" s="87">
        <f t="shared" si="1"/>
        <v>-45.959960895991834</v>
      </c>
      <c r="H11" s="75"/>
    </row>
    <row r="12" spans="1:6" s="52" customFormat="1" ht="21" customHeight="1">
      <c r="A12" s="61" t="s">
        <v>47</v>
      </c>
      <c r="B12" s="90"/>
      <c r="C12" s="91">
        <v>10129</v>
      </c>
      <c r="D12" s="90">
        <v>11729</v>
      </c>
      <c r="E12" s="92">
        <f t="shared" si="0"/>
        <v>115.7962286504097</v>
      </c>
      <c r="F12" s="77"/>
    </row>
    <row r="13" spans="1:6" ht="21" customHeight="1">
      <c r="A13" s="41" t="s">
        <v>43</v>
      </c>
      <c r="B13" s="93"/>
      <c r="C13" s="94">
        <v>10129</v>
      </c>
      <c r="D13" s="93">
        <v>11729</v>
      </c>
      <c r="E13" s="86">
        <f aca="true" t="shared" si="2" ref="E13:E40">D13/C13*100</f>
        <v>115.7962286504097</v>
      </c>
      <c r="F13" s="74"/>
    </row>
    <row r="14" spans="1:6" s="52" customFormat="1" ht="21" customHeight="1">
      <c r="A14" s="65" t="s">
        <v>48</v>
      </c>
      <c r="B14" s="90">
        <f>SUM(B15:B17)</f>
        <v>70575</v>
      </c>
      <c r="C14" s="95">
        <v>85486</v>
      </c>
      <c r="D14" s="90">
        <f>SUM(D15:D17)</f>
        <v>80225</v>
      </c>
      <c r="E14" s="92">
        <f t="shared" si="2"/>
        <v>93.84577591652435</v>
      </c>
      <c r="F14" s="77">
        <f>D14/B14*100-100</f>
        <v>13.673397095288692</v>
      </c>
    </row>
    <row r="15" spans="1:6" ht="21" customHeight="1">
      <c r="A15" s="88" t="s">
        <v>49</v>
      </c>
      <c r="B15" s="93">
        <v>68755</v>
      </c>
      <c r="C15" s="42">
        <v>82667</v>
      </c>
      <c r="D15" s="93">
        <v>77967</v>
      </c>
      <c r="E15" s="86">
        <f t="shared" si="2"/>
        <v>94.314539054278</v>
      </c>
      <c r="F15" s="74">
        <f aca="true" t="shared" si="3" ref="F15:F40">D15/B15*100-100</f>
        <v>13.398298305577768</v>
      </c>
    </row>
    <row r="16" spans="1:6" ht="21" customHeight="1">
      <c r="A16" s="88" t="s">
        <v>50</v>
      </c>
      <c r="B16" s="93">
        <v>1817</v>
      </c>
      <c r="C16" s="42">
        <v>2814</v>
      </c>
      <c r="D16" s="93">
        <v>2254</v>
      </c>
      <c r="E16" s="86">
        <f t="shared" si="2"/>
        <v>80.09950248756219</v>
      </c>
      <c r="F16" s="74">
        <f t="shared" si="3"/>
        <v>24.0506329113924</v>
      </c>
    </row>
    <row r="17" spans="1:6" ht="21" customHeight="1">
      <c r="A17" s="88" t="s">
        <v>51</v>
      </c>
      <c r="B17" s="93">
        <v>3</v>
      </c>
      <c r="C17" s="42">
        <v>5</v>
      </c>
      <c r="D17" s="93">
        <v>4</v>
      </c>
      <c r="E17" s="86">
        <f t="shared" si="2"/>
        <v>80</v>
      </c>
      <c r="F17" s="74">
        <f t="shared" si="3"/>
        <v>33.333333333333314</v>
      </c>
    </row>
    <row r="18" spans="1:6" s="52" customFormat="1" ht="21" customHeight="1">
      <c r="A18" s="61" t="s">
        <v>52</v>
      </c>
      <c r="B18" s="80">
        <f>SUM(B19:B20)</f>
        <v>146314</v>
      </c>
      <c r="C18" s="91">
        <v>149139</v>
      </c>
      <c r="D18" s="80">
        <f>SUM(D19:D20)</f>
        <v>135915</v>
      </c>
      <c r="E18" s="92">
        <f t="shared" si="2"/>
        <v>91.1331040170579</v>
      </c>
      <c r="F18" s="77">
        <f t="shared" si="3"/>
        <v>-7.107317139849911</v>
      </c>
    </row>
    <row r="19" spans="1:6" ht="21" customHeight="1">
      <c r="A19" s="88" t="s">
        <v>53</v>
      </c>
      <c r="B19" s="78">
        <v>146214</v>
      </c>
      <c r="C19" s="94">
        <v>148959</v>
      </c>
      <c r="D19" s="78">
        <v>135797</v>
      </c>
      <c r="E19" s="86">
        <f t="shared" si="2"/>
        <v>91.16401157365449</v>
      </c>
      <c r="F19" s="74">
        <f t="shared" si="3"/>
        <v>-7.124488763045946</v>
      </c>
    </row>
    <row r="20" spans="1:6" ht="21" customHeight="1">
      <c r="A20" s="88" t="s">
        <v>45</v>
      </c>
      <c r="B20" s="78">
        <v>100</v>
      </c>
      <c r="C20" s="94">
        <v>180</v>
      </c>
      <c r="D20" s="78">
        <v>118</v>
      </c>
      <c r="E20" s="86">
        <f t="shared" si="2"/>
        <v>65.55555555555556</v>
      </c>
      <c r="F20" s="74">
        <f t="shared" si="3"/>
        <v>18</v>
      </c>
    </row>
    <row r="21" spans="1:6" s="52" customFormat="1" ht="21" customHeight="1">
      <c r="A21" s="65" t="s">
        <v>54</v>
      </c>
      <c r="B21" s="80">
        <f>SUM(B22:B23)</f>
        <v>213925</v>
      </c>
      <c r="C21" s="91">
        <v>192418</v>
      </c>
      <c r="D21" s="80">
        <f>SUM(D22:D23)</f>
        <v>219541</v>
      </c>
      <c r="E21" s="92">
        <f t="shared" si="2"/>
        <v>114.09587460632582</v>
      </c>
      <c r="F21" s="77">
        <f t="shared" si="3"/>
        <v>2.625219118850069</v>
      </c>
    </row>
    <row r="22" spans="1:6" ht="21" customHeight="1">
      <c r="A22" s="88" t="s">
        <v>55</v>
      </c>
      <c r="B22" s="78">
        <v>178503</v>
      </c>
      <c r="C22" s="94">
        <v>170451</v>
      </c>
      <c r="D22" s="78">
        <v>197540</v>
      </c>
      <c r="E22" s="86">
        <f t="shared" si="2"/>
        <v>115.89254389824642</v>
      </c>
      <c r="F22" s="74">
        <f t="shared" si="3"/>
        <v>10.664806753948113</v>
      </c>
    </row>
    <row r="23" spans="1:6" ht="21" customHeight="1">
      <c r="A23" s="88" t="s">
        <v>56</v>
      </c>
      <c r="B23" s="78">
        <v>35422</v>
      </c>
      <c r="C23" s="94">
        <v>21967</v>
      </c>
      <c r="D23" s="78">
        <v>22001</v>
      </c>
      <c r="E23" s="86">
        <f t="shared" si="2"/>
        <v>100.15477762097692</v>
      </c>
      <c r="F23" s="74">
        <f t="shared" si="3"/>
        <v>-37.8888826153238</v>
      </c>
    </row>
    <row r="24" spans="1:6" s="52" customFormat="1" ht="21" customHeight="1">
      <c r="A24" s="61" t="s">
        <v>57</v>
      </c>
      <c r="B24" s="80">
        <f>SUM(B25:B28)</f>
        <v>3401</v>
      </c>
      <c r="C24" s="91">
        <v>3415</v>
      </c>
      <c r="D24" s="80">
        <f>SUM(D25:D28)</f>
        <v>3398</v>
      </c>
      <c r="E24" s="92">
        <f t="shared" si="2"/>
        <v>99.50219619326501</v>
      </c>
      <c r="F24" s="77">
        <f t="shared" si="3"/>
        <v>-0.08820935019112142</v>
      </c>
    </row>
    <row r="25" spans="1:6" ht="21" customHeight="1">
      <c r="A25" s="88" t="s">
        <v>58</v>
      </c>
      <c r="B25" s="78">
        <v>2946</v>
      </c>
      <c r="C25" s="94">
        <v>2855</v>
      </c>
      <c r="D25" s="78">
        <v>2886</v>
      </c>
      <c r="E25" s="86">
        <f t="shared" si="2"/>
        <v>101.08581436077057</v>
      </c>
      <c r="F25" s="74">
        <f t="shared" si="3"/>
        <v>-2.0366598778004033</v>
      </c>
    </row>
    <row r="26" spans="1:6" ht="21" customHeight="1">
      <c r="A26" s="88" t="s">
        <v>59</v>
      </c>
      <c r="B26" s="78">
        <v>23</v>
      </c>
      <c r="C26" s="94">
        <v>65</v>
      </c>
      <c r="D26" s="78">
        <v>49</v>
      </c>
      <c r="E26" s="86">
        <f t="shared" si="2"/>
        <v>75.38461538461539</v>
      </c>
      <c r="F26" s="74">
        <f t="shared" si="3"/>
        <v>113.04347826086959</v>
      </c>
    </row>
    <row r="27" spans="1:6" ht="21" customHeight="1">
      <c r="A27" s="88" t="s">
        <v>60</v>
      </c>
      <c r="B27" s="78">
        <v>70</v>
      </c>
      <c r="C27" s="94">
        <v>113</v>
      </c>
      <c r="D27" s="78">
        <v>113</v>
      </c>
      <c r="E27" s="86">
        <f t="shared" si="2"/>
        <v>100</v>
      </c>
      <c r="F27" s="74">
        <f t="shared" si="3"/>
        <v>61.428571428571445</v>
      </c>
    </row>
    <row r="28" spans="1:6" ht="21" customHeight="1">
      <c r="A28" s="88" t="s">
        <v>61</v>
      </c>
      <c r="B28" s="78">
        <v>362</v>
      </c>
      <c r="C28" s="94">
        <v>382</v>
      </c>
      <c r="D28" s="78">
        <v>350</v>
      </c>
      <c r="E28" s="86">
        <f t="shared" si="2"/>
        <v>91.62303664921467</v>
      </c>
      <c r="F28" s="74">
        <f t="shared" si="3"/>
        <v>-3.3149171270718227</v>
      </c>
    </row>
    <row r="29" spans="1:6" s="52" customFormat="1" ht="21" customHeight="1">
      <c r="A29" s="61" t="s">
        <v>62</v>
      </c>
      <c r="B29" s="80">
        <f>SUM(B30:B37)</f>
        <v>14529</v>
      </c>
      <c r="C29" s="91">
        <v>10909</v>
      </c>
      <c r="D29" s="80">
        <f>SUM(D30:D37)</f>
        <v>10628</v>
      </c>
      <c r="E29" s="92">
        <f t="shared" si="2"/>
        <v>97.42414520121001</v>
      </c>
      <c r="F29" s="77">
        <f t="shared" si="3"/>
        <v>-26.849748778305454</v>
      </c>
    </row>
    <row r="30" spans="1:6" ht="21" customHeight="1">
      <c r="A30" s="88" t="s">
        <v>63</v>
      </c>
      <c r="B30" s="78">
        <v>4956</v>
      </c>
      <c r="C30" s="94">
        <v>5387</v>
      </c>
      <c r="D30" s="78">
        <v>4753</v>
      </c>
      <c r="E30" s="86">
        <f t="shared" si="2"/>
        <v>88.23092630406533</v>
      </c>
      <c r="F30" s="74">
        <f t="shared" si="3"/>
        <v>-4.096045197740111</v>
      </c>
    </row>
    <row r="31" spans="1:6" ht="21" customHeight="1">
      <c r="A31" s="88" t="s">
        <v>64</v>
      </c>
      <c r="B31" s="78">
        <v>1131</v>
      </c>
      <c r="C31" s="94">
        <v>1272</v>
      </c>
      <c r="D31" s="78">
        <v>1254</v>
      </c>
      <c r="E31" s="86">
        <f t="shared" si="2"/>
        <v>98.58490566037736</v>
      </c>
      <c r="F31" s="74">
        <f t="shared" si="3"/>
        <v>10.875331564986752</v>
      </c>
    </row>
    <row r="32" spans="1:6" ht="21" customHeight="1">
      <c r="A32" s="88" t="s">
        <v>44</v>
      </c>
      <c r="B32" s="78">
        <v>43</v>
      </c>
      <c r="C32" s="94">
        <v>33</v>
      </c>
      <c r="D32" s="78">
        <v>49</v>
      </c>
      <c r="E32" s="86">
        <f t="shared" si="2"/>
        <v>148.4848484848485</v>
      </c>
      <c r="F32" s="74">
        <f t="shared" si="3"/>
        <v>13.95348837209302</v>
      </c>
    </row>
    <row r="33" spans="1:6" ht="21" customHeight="1">
      <c r="A33" s="88" t="s">
        <v>65</v>
      </c>
      <c r="B33" s="78">
        <v>6668</v>
      </c>
      <c r="C33" s="94">
        <v>2538</v>
      </c>
      <c r="D33" s="78">
        <v>3407</v>
      </c>
      <c r="E33" s="86">
        <f t="shared" si="2"/>
        <v>134.23955870764382</v>
      </c>
      <c r="F33" s="74">
        <f t="shared" si="3"/>
        <v>-48.90521895620876</v>
      </c>
    </row>
    <row r="34" spans="1:6" ht="21" customHeight="1">
      <c r="A34" s="88" t="s">
        <v>66</v>
      </c>
      <c r="B34" s="78"/>
      <c r="C34" s="94"/>
      <c r="D34" s="78"/>
      <c r="E34" s="86"/>
      <c r="F34" s="74"/>
    </row>
    <row r="35" spans="1:6" ht="21" customHeight="1">
      <c r="A35" s="88" t="s">
        <v>67</v>
      </c>
      <c r="B35" s="78">
        <v>799</v>
      </c>
      <c r="C35" s="94">
        <v>1106</v>
      </c>
      <c r="D35" s="78">
        <v>571</v>
      </c>
      <c r="E35" s="86">
        <f t="shared" si="2"/>
        <v>51.62748643761302</v>
      </c>
      <c r="F35" s="74">
        <f t="shared" si="3"/>
        <v>-28.53566958698373</v>
      </c>
    </row>
    <row r="36" spans="1:6" ht="21" customHeight="1">
      <c r="A36" s="88" t="s">
        <v>45</v>
      </c>
      <c r="B36" s="78">
        <v>1</v>
      </c>
      <c r="C36" s="94"/>
      <c r="D36" s="78"/>
      <c r="E36" s="86"/>
      <c r="F36" s="74">
        <f t="shared" si="3"/>
        <v>-100</v>
      </c>
    </row>
    <row r="37" spans="1:6" ht="21" customHeight="1">
      <c r="A37" s="88" t="s">
        <v>68</v>
      </c>
      <c r="B37" s="93">
        <v>931</v>
      </c>
      <c r="C37" s="94">
        <v>573</v>
      </c>
      <c r="D37" s="93">
        <v>594</v>
      </c>
      <c r="E37" s="86">
        <f t="shared" si="2"/>
        <v>103.66492146596859</v>
      </c>
      <c r="F37" s="74">
        <f t="shared" si="3"/>
        <v>-36.19763694951666</v>
      </c>
    </row>
    <row r="38" spans="1:6" s="52" customFormat="1" ht="21" customHeight="1">
      <c r="A38" s="65" t="s">
        <v>69</v>
      </c>
      <c r="B38" s="80">
        <f>SUM(B39:B40)</f>
        <v>6393</v>
      </c>
      <c r="C38" s="91">
        <v>8566</v>
      </c>
      <c r="D38" s="80">
        <f>SUM(D39:D40)</f>
        <v>19050</v>
      </c>
      <c r="E38" s="92">
        <f t="shared" si="2"/>
        <v>222.3908475367733</v>
      </c>
      <c r="F38" s="77">
        <f t="shared" si="3"/>
        <v>197.9821679962459</v>
      </c>
    </row>
    <row r="39" spans="1:6" ht="21" customHeight="1">
      <c r="A39" s="68" t="s">
        <v>70</v>
      </c>
      <c r="B39" s="93">
        <v>1618</v>
      </c>
      <c r="C39" s="94">
        <v>2401</v>
      </c>
      <c r="D39" s="93">
        <v>4711</v>
      </c>
      <c r="E39" s="86">
        <f t="shared" si="2"/>
        <v>196.20991253644314</v>
      </c>
      <c r="F39" s="74">
        <f t="shared" si="3"/>
        <v>191.16192830655126</v>
      </c>
    </row>
    <row r="40" spans="1:6" ht="24" customHeight="1">
      <c r="A40" s="68" t="s">
        <v>71</v>
      </c>
      <c r="B40" s="84">
        <v>4775</v>
      </c>
      <c r="C40" s="94">
        <v>6165</v>
      </c>
      <c r="D40" s="84">
        <v>14339</v>
      </c>
      <c r="E40" s="86">
        <f t="shared" si="2"/>
        <v>232.58718572587185</v>
      </c>
      <c r="F40" s="74">
        <f t="shared" si="3"/>
        <v>200.29319371727746</v>
      </c>
    </row>
    <row r="42" spans="1:6" ht="24" customHeight="1">
      <c r="A42" s="28"/>
      <c r="B42" s="28"/>
      <c r="C42" s="28"/>
      <c r="D42" s="28"/>
      <c r="E42" s="28"/>
      <c r="F42" s="28"/>
    </row>
  </sheetData>
  <sheetProtection/>
  <mergeCells count="2">
    <mergeCell ref="A2:F2"/>
    <mergeCell ref="A42:F42"/>
  </mergeCells>
  <printOptions horizontalCentered="1"/>
  <pageMargins left="0.2" right="0.16" top="0.28" bottom="0.24" header="0.51" footer="0.51"/>
  <pageSetup horizontalDpi="600" verticalDpi="600" orientation="portrait" paperSize="9" scale="78"/>
</worksheet>
</file>

<file path=xl/worksheets/sheet3.xml><?xml version="1.0" encoding="utf-8"?>
<worksheet xmlns="http://schemas.openxmlformats.org/spreadsheetml/2006/main" xmlns:r="http://schemas.openxmlformats.org/officeDocument/2006/relationships">
  <sheetPr>
    <tabColor indexed="13"/>
  </sheetPr>
  <dimension ref="A1:F42"/>
  <sheetViews>
    <sheetView workbookViewId="0" topLeftCell="A1">
      <pane ySplit="6" topLeftCell="A40" activePane="bottomLeft" state="frozen"/>
      <selection pane="bottomLeft" activeCell="A26" sqref="A26"/>
    </sheetView>
  </sheetViews>
  <sheetFormatPr defaultColWidth="9.00390625" defaultRowHeight="14.25"/>
  <cols>
    <col min="1" max="1" width="39.625" style="1" customWidth="1"/>
    <col min="2" max="3" width="18.125" style="1" customWidth="1"/>
    <col min="4" max="4" width="14.00390625" style="54" customWidth="1"/>
    <col min="5" max="5" width="11.125" style="1" customWidth="1"/>
    <col min="6" max="16384" width="9.00390625" style="1" customWidth="1"/>
  </cols>
  <sheetData>
    <row r="1" ht="23.25" customHeight="1">
      <c r="A1" s="55"/>
    </row>
    <row r="2" spans="1:4" ht="28.5" customHeight="1">
      <c r="A2" s="56" t="s">
        <v>72</v>
      </c>
      <c r="B2" s="56"/>
      <c r="C2" s="56"/>
      <c r="D2" s="56"/>
    </row>
    <row r="3" spans="1:2" ht="18.75" customHeight="1">
      <c r="A3" s="56"/>
      <c r="B3" s="56"/>
    </row>
    <row r="4" ht="20.25" customHeight="1">
      <c r="D4" s="57" t="s">
        <v>1</v>
      </c>
    </row>
    <row r="5" spans="1:4" ht="24.75" customHeight="1">
      <c r="A5" s="13" t="s">
        <v>2</v>
      </c>
      <c r="B5" s="13" t="s">
        <v>4</v>
      </c>
      <c r="C5" s="13" t="s">
        <v>73</v>
      </c>
      <c r="D5" s="58" t="s">
        <v>74</v>
      </c>
    </row>
    <row r="6" spans="1:6" ht="24.75" customHeight="1">
      <c r="A6" s="41" t="s">
        <v>8</v>
      </c>
      <c r="B6" s="59">
        <f>B7+B11+B17+B23+B27+B32+B37</f>
        <v>624518</v>
      </c>
      <c r="C6" s="59">
        <f>C7+C11+C17+C23+C27+C32+C37</f>
        <v>885383</v>
      </c>
      <c r="D6" s="74">
        <f>C6/B6*100-100</f>
        <v>41.77061349712898</v>
      </c>
      <c r="F6" s="75"/>
    </row>
    <row r="7" spans="1:4" ht="24.75" customHeight="1">
      <c r="A7" s="61" t="s">
        <v>75</v>
      </c>
      <c r="B7" s="76">
        <f>SUM(B8:B10)</f>
        <v>26915</v>
      </c>
      <c r="C7" s="76">
        <f>SUM(C8:C10)</f>
        <v>250809</v>
      </c>
      <c r="D7" s="77">
        <f>C7/B7*100-100</f>
        <v>831.8558424670257</v>
      </c>
    </row>
    <row r="8" spans="1:4" ht="24.75" customHeight="1">
      <c r="A8" s="41" t="s">
        <v>10</v>
      </c>
      <c r="B8" s="78">
        <v>8837</v>
      </c>
      <c r="C8" s="78">
        <v>212694</v>
      </c>
      <c r="D8" s="74">
        <f>C8/B8*100-100</f>
        <v>2306.8575308362565</v>
      </c>
    </row>
    <row r="9" spans="1:4" ht="24.75" customHeight="1">
      <c r="A9" s="41" t="s">
        <v>11</v>
      </c>
      <c r="B9" s="78">
        <v>678</v>
      </c>
      <c r="C9" s="78">
        <v>1190</v>
      </c>
      <c r="D9" s="74">
        <f>C9/B9*100-100</f>
        <v>75.51622418879055</v>
      </c>
    </row>
    <row r="10" spans="1:4" ht="24.75" customHeight="1">
      <c r="A10" s="41" t="s">
        <v>12</v>
      </c>
      <c r="B10" s="78">
        <v>17400</v>
      </c>
      <c r="C10" s="78">
        <v>36925</v>
      </c>
      <c r="D10" s="74">
        <f aca="true" t="shared" si="0" ref="D7:D41">C10/B10*100-100</f>
        <v>112.21264367816093</v>
      </c>
    </row>
    <row r="11" spans="1:4" ht="24.75" customHeight="1">
      <c r="A11" s="65" t="s">
        <v>76</v>
      </c>
      <c r="B11" s="79">
        <f>SUM(B12:B16)</f>
        <v>109380</v>
      </c>
      <c r="C11" s="80">
        <f>SUM(C12:C16)</f>
        <v>119076</v>
      </c>
      <c r="D11" s="77">
        <f t="shared" si="0"/>
        <v>8.864509051014807</v>
      </c>
    </row>
    <row r="12" spans="1:4" ht="24.75" customHeight="1">
      <c r="A12" s="68" t="s">
        <v>18</v>
      </c>
      <c r="B12" s="78">
        <v>15650</v>
      </c>
      <c r="C12" s="78">
        <v>18861</v>
      </c>
      <c r="D12" s="74">
        <f t="shared" si="0"/>
        <v>20.517571884984022</v>
      </c>
    </row>
    <row r="13" spans="1:4" ht="24.75" customHeight="1">
      <c r="A13" s="68" t="s">
        <v>19</v>
      </c>
      <c r="B13" s="78">
        <v>2790</v>
      </c>
      <c r="C13" s="78">
        <v>572</v>
      </c>
      <c r="D13" s="74">
        <f t="shared" si="0"/>
        <v>-79.49820788530465</v>
      </c>
    </row>
    <row r="14" spans="1:4" ht="24.75" customHeight="1">
      <c r="A14" s="68" t="s">
        <v>20</v>
      </c>
      <c r="B14" s="78">
        <v>2089</v>
      </c>
      <c r="C14" s="78">
        <v>2028</v>
      </c>
      <c r="D14" s="74">
        <f t="shared" si="0"/>
        <v>-2.920057443752995</v>
      </c>
    </row>
    <row r="15" spans="1:4" ht="24.75" customHeight="1">
      <c r="A15" s="68" t="s">
        <v>21</v>
      </c>
      <c r="B15" s="78">
        <v>88846</v>
      </c>
      <c r="C15" s="78">
        <v>97599</v>
      </c>
      <c r="D15" s="74">
        <f t="shared" si="0"/>
        <v>9.851878531391407</v>
      </c>
    </row>
    <row r="16" spans="1:4" ht="24.75" customHeight="1">
      <c r="A16" s="68" t="s">
        <v>22</v>
      </c>
      <c r="B16" s="78">
        <v>5</v>
      </c>
      <c r="C16" s="78">
        <v>16</v>
      </c>
      <c r="D16" s="74">
        <f t="shared" si="0"/>
        <v>220</v>
      </c>
    </row>
    <row r="17" spans="1:4" ht="24.75" customHeight="1">
      <c r="A17" s="61" t="s">
        <v>77</v>
      </c>
      <c r="B17" s="79">
        <v>136934</v>
      </c>
      <c r="C17" s="80">
        <f>SUM(C18:C22)</f>
        <v>151429</v>
      </c>
      <c r="D17" s="77">
        <f t="shared" si="0"/>
        <v>10.585391502475645</v>
      </c>
    </row>
    <row r="18" spans="1:4" ht="24.75" customHeight="1">
      <c r="A18" s="68" t="s">
        <v>24</v>
      </c>
      <c r="B18" s="78">
        <v>126885</v>
      </c>
      <c r="C18" s="78">
        <v>142656</v>
      </c>
      <c r="D18" s="74">
        <f t="shared" si="0"/>
        <v>12.429365173188316</v>
      </c>
    </row>
    <row r="19" spans="1:4" ht="24.75" customHeight="1">
      <c r="A19" s="68" t="s">
        <v>25</v>
      </c>
      <c r="B19" s="78">
        <v>5952</v>
      </c>
      <c r="C19" s="78">
        <v>4580</v>
      </c>
      <c r="D19" s="74">
        <f t="shared" si="0"/>
        <v>-23.0510752688172</v>
      </c>
    </row>
    <row r="20" spans="1:4" ht="24.75" customHeight="1">
      <c r="A20" s="68" t="s">
        <v>26</v>
      </c>
      <c r="B20" s="78">
        <v>4000</v>
      </c>
      <c r="C20" s="78">
        <v>3995</v>
      </c>
      <c r="D20" s="74">
        <f t="shared" si="0"/>
        <v>-0.125</v>
      </c>
    </row>
    <row r="21" spans="1:4" ht="24.75" customHeight="1">
      <c r="A21" s="68" t="s">
        <v>27</v>
      </c>
      <c r="B21" s="78">
        <v>6</v>
      </c>
      <c r="C21" s="78">
        <v>8</v>
      </c>
      <c r="D21" s="74">
        <f t="shared" si="0"/>
        <v>33.333333333333314</v>
      </c>
    </row>
    <row r="22" spans="1:4" ht="24.75" customHeight="1">
      <c r="A22" s="68" t="s">
        <v>28</v>
      </c>
      <c r="B22" s="78">
        <v>91</v>
      </c>
      <c r="C22" s="78">
        <v>190</v>
      </c>
      <c r="D22" s="74">
        <f t="shared" si="0"/>
        <v>108.79120879120882</v>
      </c>
    </row>
    <row r="23" spans="1:4" ht="24.75" customHeight="1">
      <c r="A23" s="65" t="s">
        <v>78</v>
      </c>
      <c r="B23" s="79">
        <v>299396</v>
      </c>
      <c r="C23" s="80">
        <f>SUM(C24:C26)</f>
        <v>313297</v>
      </c>
      <c r="D23" s="77">
        <f t="shared" si="0"/>
        <v>4.643014602733501</v>
      </c>
    </row>
    <row r="24" spans="1:4" ht="24.75" customHeight="1">
      <c r="A24" s="68" t="s">
        <v>30</v>
      </c>
      <c r="B24" s="78">
        <v>79134</v>
      </c>
      <c r="C24" s="78">
        <v>91771</v>
      </c>
      <c r="D24" s="74">
        <f t="shared" si="0"/>
        <v>15.969115677205764</v>
      </c>
    </row>
    <row r="25" spans="1:4" ht="24.75" customHeight="1">
      <c r="A25" s="68" t="s">
        <v>25</v>
      </c>
      <c r="B25" s="78">
        <v>13454</v>
      </c>
      <c r="C25" s="78">
        <v>6246</v>
      </c>
      <c r="D25" s="74">
        <f t="shared" si="0"/>
        <v>-53.57514493830831</v>
      </c>
    </row>
    <row r="26" spans="1:4" ht="24.75" customHeight="1">
      <c r="A26" s="68" t="s">
        <v>31</v>
      </c>
      <c r="B26" s="78">
        <v>206808</v>
      </c>
      <c r="C26" s="78">
        <v>215280</v>
      </c>
      <c r="D26" s="74">
        <f t="shared" si="0"/>
        <v>4.09655332482302</v>
      </c>
    </row>
    <row r="27" spans="1:4" ht="24.75" customHeight="1">
      <c r="A27" s="61" t="s">
        <v>79</v>
      </c>
      <c r="B27" s="79">
        <v>9417</v>
      </c>
      <c r="C27" s="80">
        <f>SUM(C28:C31)</f>
        <v>6432</v>
      </c>
      <c r="D27" s="77">
        <f t="shared" si="0"/>
        <v>-31.697992991398536</v>
      </c>
    </row>
    <row r="28" spans="1:4" ht="24.75" customHeight="1">
      <c r="A28" s="68" t="s">
        <v>33</v>
      </c>
      <c r="B28" s="78">
        <v>8001</v>
      </c>
      <c r="C28" s="78">
        <v>5187</v>
      </c>
      <c r="D28" s="74">
        <f t="shared" si="0"/>
        <v>-35.17060367454067</v>
      </c>
    </row>
    <row r="29" spans="1:4" ht="24.75" customHeight="1">
      <c r="A29" s="68" t="s">
        <v>25</v>
      </c>
      <c r="B29" s="78">
        <v>1134</v>
      </c>
      <c r="C29" s="78">
        <v>887</v>
      </c>
      <c r="D29" s="74">
        <f t="shared" si="0"/>
        <v>-21.781305114638457</v>
      </c>
    </row>
    <row r="30" spans="1:4" ht="24.75" customHeight="1">
      <c r="A30" s="68" t="s">
        <v>34</v>
      </c>
      <c r="B30" s="78">
        <v>82</v>
      </c>
      <c r="C30" s="78">
        <v>158</v>
      </c>
      <c r="D30" s="74">
        <f t="shared" si="0"/>
        <v>92.6829268292683</v>
      </c>
    </row>
    <row r="31" spans="1:4" ht="24.75" customHeight="1">
      <c r="A31" s="68" t="s">
        <v>35</v>
      </c>
      <c r="B31" s="78">
        <v>200</v>
      </c>
      <c r="C31" s="78">
        <v>200</v>
      </c>
      <c r="D31" s="74">
        <f t="shared" si="0"/>
        <v>0</v>
      </c>
    </row>
    <row r="32" spans="1:4" ht="24.75" customHeight="1">
      <c r="A32" s="61" t="s">
        <v>80</v>
      </c>
      <c r="B32" s="81">
        <v>24094</v>
      </c>
      <c r="C32" s="80">
        <f>SUM(C33:C36)</f>
        <v>24851</v>
      </c>
      <c r="D32" s="77">
        <f t="shared" si="0"/>
        <v>3.1418610442433845</v>
      </c>
    </row>
    <row r="33" spans="1:4" ht="24.75" customHeight="1">
      <c r="A33" s="68" t="s">
        <v>37</v>
      </c>
      <c r="B33" s="82">
        <v>16769</v>
      </c>
      <c r="C33" s="78">
        <v>15166</v>
      </c>
      <c r="D33" s="74">
        <f t="shared" si="0"/>
        <v>-9.559305862007278</v>
      </c>
    </row>
    <row r="34" spans="1:4" ht="24.75" customHeight="1">
      <c r="A34" s="68" t="s">
        <v>25</v>
      </c>
      <c r="B34" s="82">
        <v>6915</v>
      </c>
      <c r="C34" s="78">
        <v>9100</v>
      </c>
      <c r="D34" s="74">
        <f t="shared" si="0"/>
        <v>31.597975415762846</v>
      </c>
    </row>
    <row r="35" spans="1:4" ht="24.75" customHeight="1">
      <c r="A35" s="68" t="s">
        <v>34</v>
      </c>
      <c r="B35" s="82">
        <v>310</v>
      </c>
      <c r="C35" s="78">
        <v>485</v>
      </c>
      <c r="D35" s="74">
        <f t="shared" si="0"/>
        <v>56.451612903225794</v>
      </c>
    </row>
    <row r="36" spans="1:4" ht="24.75" customHeight="1">
      <c r="A36" s="68" t="s">
        <v>35</v>
      </c>
      <c r="B36" s="82">
        <v>100</v>
      </c>
      <c r="C36" s="78">
        <v>100</v>
      </c>
      <c r="D36" s="74">
        <f t="shared" si="0"/>
        <v>0</v>
      </c>
    </row>
    <row r="37" spans="1:4" s="52" customFormat="1" ht="24.75" customHeight="1">
      <c r="A37" s="83" t="s">
        <v>81</v>
      </c>
      <c r="B37" s="79">
        <f>SUM(B38:B40)</f>
        <v>18382</v>
      </c>
      <c r="C37" s="80">
        <f>SUM(C38:C40)</f>
        <v>19489</v>
      </c>
      <c r="D37" s="77">
        <f t="shared" si="0"/>
        <v>6.022195626156019</v>
      </c>
    </row>
    <row r="38" spans="1:4" ht="24.75" customHeight="1">
      <c r="A38" s="68" t="s">
        <v>39</v>
      </c>
      <c r="B38" s="78">
        <v>17782</v>
      </c>
      <c r="C38" s="78">
        <v>19110</v>
      </c>
      <c r="D38" s="74">
        <f t="shared" si="0"/>
        <v>7.4682262962546275</v>
      </c>
    </row>
    <row r="39" spans="1:4" ht="24.75" customHeight="1">
      <c r="A39" s="68" t="s">
        <v>25</v>
      </c>
      <c r="B39" s="78">
        <v>496</v>
      </c>
      <c r="C39" s="78">
        <v>180</v>
      </c>
      <c r="D39" s="74">
        <f t="shared" si="0"/>
        <v>-63.70967741935484</v>
      </c>
    </row>
    <row r="40" spans="1:4" ht="24.75" customHeight="1">
      <c r="A40" s="68" t="s">
        <v>27</v>
      </c>
      <c r="B40" s="84">
        <v>104</v>
      </c>
      <c r="C40" s="78">
        <v>199</v>
      </c>
      <c r="D40" s="74">
        <f t="shared" si="0"/>
        <v>91.34615384615387</v>
      </c>
    </row>
    <row r="42" spans="1:4" ht="42.75" customHeight="1">
      <c r="A42" s="28" t="s">
        <v>82</v>
      </c>
      <c r="B42" s="28"/>
      <c r="C42" s="28"/>
      <c r="D42" s="28"/>
    </row>
  </sheetData>
  <sheetProtection/>
  <mergeCells count="2">
    <mergeCell ref="A2:D2"/>
    <mergeCell ref="A42:D42"/>
  </mergeCells>
  <printOptions horizontalCentered="1" verticalCentered="1"/>
  <pageMargins left="0.2" right="0.16" top="0.28" bottom="0.24" header="0.16" footer="0.51"/>
  <pageSetup horizontalDpi="600" verticalDpi="600" orientation="portrait" paperSize="9" scale="73"/>
</worksheet>
</file>

<file path=xl/worksheets/sheet4.xml><?xml version="1.0" encoding="utf-8"?>
<worksheet xmlns="http://schemas.openxmlformats.org/spreadsheetml/2006/main" xmlns:r="http://schemas.openxmlformats.org/officeDocument/2006/relationships">
  <sheetPr>
    <tabColor indexed="13"/>
  </sheetPr>
  <dimension ref="A1:D38"/>
  <sheetViews>
    <sheetView workbookViewId="0" topLeftCell="A1">
      <pane ySplit="6" topLeftCell="A37" activePane="bottomLeft" state="frozen"/>
      <selection pane="bottomLeft" activeCell="A2" sqref="A2:D2"/>
    </sheetView>
  </sheetViews>
  <sheetFormatPr defaultColWidth="9.00390625" defaultRowHeight="14.25"/>
  <cols>
    <col min="1" max="1" width="39.625" style="1" customWidth="1"/>
    <col min="2" max="2" width="16.00390625" style="1" customWidth="1"/>
    <col min="3" max="3" width="15.75390625" style="53" customWidth="1"/>
    <col min="4" max="4" width="13.25390625" style="54" customWidth="1"/>
    <col min="5" max="6" width="9.00390625" style="1" customWidth="1"/>
    <col min="7" max="7" width="16.875" style="1" customWidth="1"/>
    <col min="8" max="16384" width="9.00390625" style="1" customWidth="1"/>
  </cols>
  <sheetData>
    <row r="1" ht="23.25" customHeight="1">
      <c r="A1" s="55"/>
    </row>
    <row r="2" spans="1:4" ht="28.5" customHeight="1">
      <c r="A2" s="56" t="s">
        <v>83</v>
      </c>
      <c r="B2" s="56"/>
      <c r="C2" s="56"/>
      <c r="D2" s="56"/>
    </row>
    <row r="3" spans="1:2" ht="18.75" customHeight="1">
      <c r="A3" s="56"/>
      <c r="B3" s="56"/>
    </row>
    <row r="4" ht="20.25" customHeight="1">
      <c r="D4" s="57" t="s">
        <v>1</v>
      </c>
    </row>
    <row r="5" spans="1:4" ht="38.25" customHeight="1">
      <c r="A5" s="13" t="s">
        <v>2</v>
      </c>
      <c r="B5" s="13" t="s">
        <v>4</v>
      </c>
      <c r="C5" s="13" t="s">
        <v>73</v>
      </c>
      <c r="D5" s="58" t="s">
        <v>74</v>
      </c>
    </row>
    <row r="6" spans="1:4" ht="24.75" customHeight="1">
      <c r="A6" s="41" t="s">
        <v>41</v>
      </c>
      <c r="B6" s="59">
        <f>B7+B9+B14+B18+B21+B26+B34</f>
        <v>460062</v>
      </c>
      <c r="C6" s="59">
        <f>C7+C9+C14+C18+C21+C26+C34</f>
        <v>710276</v>
      </c>
      <c r="D6" s="60">
        <f>C6/B6*100-100</f>
        <v>54.38701740200233</v>
      </c>
    </row>
    <row r="7" spans="1:4" s="52" customFormat="1" ht="24.75" customHeight="1">
      <c r="A7" s="61" t="s">
        <v>84</v>
      </c>
      <c r="B7" s="62">
        <v>10129</v>
      </c>
      <c r="C7" s="62">
        <v>219205</v>
      </c>
      <c r="D7" s="63">
        <f aca="true" t="shared" si="0" ref="D7:D36">C7/B7*100-100</f>
        <v>2064.1326883206634</v>
      </c>
    </row>
    <row r="8" spans="1:4" ht="24.75" customHeight="1">
      <c r="A8" s="41" t="s">
        <v>85</v>
      </c>
      <c r="B8" s="64">
        <v>10129</v>
      </c>
      <c r="C8" s="64">
        <v>219205</v>
      </c>
      <c r="D8" s="60">
        <f t="shared" si="0"/>
        <v>2064.1326883206634</v>
      </c>
    </row>
    <row r="9" spans="1:4" s="52" customFormat="1" ht="24.75" customHeight="1">
      <c r="A9" s="65" t="s">
        <v>86</v>
      </c>
      <c r="B9" s="66">
        <f>SUM(B10:B13)</f>
        <v>85486</v>
      </c>
      <c r="C9" s="67">
        <f>SUM(C10:C13)</f>
        <v>93992</v>
      </c>
      <c r="D9" s="63">
        <f t="shared" si="0"/>
        <v>9.950167278852675</v>
      </c>
    </row>
    <row r="10" spans="1:4" ht="24.75" customHeight="1">
      <c r="A10" s="68" t="s">
        <v>49</v>
      </c>
      <c r="B10" s="69">
        <v>82667</v>
      </c>
      <c r="C10" s="70">
        <v>90788</v>
      </c>
      <c r="D10" s="60">
        <f t="shared" si="0"/>
        <v>9.823750710682617</v>
      </c>
    </row>
    <row r="11" spans="1:4" ht="24.75" customHeight="1">
      <c r="A11" s="68" t="s">
        <v>50</v>
      </c>
      <c r="B11" s="69">
        <v>2814</v>
      </c>
      <c r="C11" s="70">
        <v>2820</v>
      </c>
      <c r="D11" s="60">
        <f t="shared" si="0"/>
        <v>0.21321961620468244</v>
      </c>
    </row>
    <row r="12" spans="1:4" ht="24.75" customHeight="1">
      <c r="A12" s="68" t="s">
        <v>87</v>
      </c>
      <c r="B12" s="69"/>
      <c r="C12" s="70">
        <v>379</v>
      </c>
      <c r="D12" s="60"/>
    </row>
    <row r="13" spans="1:4" ht="24.75" customHeight="1">
      <c r="A13" s="68" t="s">
        <v>51</v>
      </c>
      <c r="B13" s="64">
        <v>5</v>
      </c>
      <c r="C13" s="70">
        <v>5</v>
      </c>
      <c r="D13" s="60">
        <f t="shared" si="0"/>
        <v>0</v>
      </c>
    </row>
    <row r="14" spans="1:4" s="29" customFormat="1" ht="24.75" customHeight="1">
      <c r="A14" s="38" t="s">
        <v>88</v>
      </c>
      <c r="B14" s="71">
        <f>SUM(B15:B17)</f>
        <v>149139</v>
      </c>
      <c r="C14" s="71">
        <f>SUM(C15:C17)</f>
        <v>145213</v>
      </c>
      <c r="D14" s="63">
        <f t="shared" si="0"/>
        <v>-2.632443559364077</v>
      </c>
    </row>
    <row r="15" spans="1:4" ht="24.75" customHeight="1">
      <c r="A15" s="68" t="s">
        <v>53</v>
      </c>
      <c r="B15" s="64">
        <v>148959</v>
      </c>
      <c r="C15" s="70">
        <v>133093</v>
      </c>
      <c r="D15" s="60">
        <f t="shared" si="0"/>
        <v>-10.651253029357065</v>
      </c>
    </row>
    <row r="16" spans="1:4" ht="24.75" customHeight="1">
      <c r="A16" s="68" t="s">
        <v>45</v>
      </c>
      <c r="B16" s="64">
        <v>180</v>
      </c>
      <c r="C16" s="70">
        <v>120</v>
      </c>
      <c r="D16" s="60">
        <f t="shared" si="0"/>
        <v>-33.33333333333334</v>
      </c>
    </row>
    <row r="17" spans="1:4" ht="24.75" customHeight="1">
      <c r="A17" s="68" t="s">
        <v>89</v>
      </c>
      <c r="B17" s="64"/>
      <c r="C17" s="70">
        <v>12000</v>
      </c>
      <c r="D17" s="60"/>
    </row>
    <row r="18" spans="1:4" ht="24.75" customHeight="1">
      <c r="A18" s="65" t="s">
        <v>90</v>
      </c>
      <c r="B18" s="62">
        <v>192418</v>
      </c>
      <c r="C18" s="72">
        <v>217615</v>
      </c>
      <c r="D18" s="63">
        <f t="shared" si="0"/>
        <v>13.094928748869634</v>
      </c>
    </row>
    <row r="19" spans="1:4" ht="24.75" customHeight="1">
      <c r="A19" s="68" t="s">
        <v>55</v>
      </c>
      <c r="B19" s="64">
        <v>170451</v>
      </c>
      <c r="C19" s="70">
        <v>193862</v>
      </c>
      <c r="D19" s="60">
        <f t="shared" si="0"/>
        <v>13.734739015904879</v>
      </c>
    </row>
    <row r="20" spans="1:4" ht="24.75" customHeight="1">
      <c r="A20" s="68" t="s">
        <v>56</v>
      </c>
      <c r="B20" s="64">
        <v>21967</v>
      </c>
      <c r="C20" s="70">
        <v>23753</v>
      </c>
      <c r="D20" s="60">
        <f t="shared" si="0"/>
        <v>8.13037738425821</v>
      </c>
    </row>
    <row r="21" spans="1:4" ht="24.75" customHeight="1">
      <c r="A21" s="61" t="s">
        <v>91</v>
      </c>
      <c r="B21" s="62">
        <v>3415</v>
      </c>
      <c r="C21" s="72">
        <f>SUM(C22:C25)</f>
        <v>3873</v>
      </c>
      <c r="D21" s="63">
        <f t="shared" si="0"/>
        <v>13.411420204978029</v>
      </c>
    </row>
    <row r="22" spans="1:4" ht="24.75" customHeight="1">
      <c r="A22" s="68" t="s">
        <v>58</v>
      </c>
      <c r="B22" s="64">
        <v>2855</v>
      </c>
      <c r="C22" s="70">
        <v>3247</v>
      </c>
      <c r="D22" s="60">
        <f t="shared" si="0"/>
        <v>13.730297723292466</v>
      </c>
    </row>
    <row r="23" spans="1:4" ht="24.75" customHeight="1">
      <c r="A23" s="68" t="s">
        <v>59</v>
      </c>
      <c r="B23" s="64">
        <v>65</v>
      </c>
      <c r="C23" s="70">
        <v>65</v>
      </c>
      <c r="D23" s="60">
        <f t="shared" si="0"/>
        <v>0</v>
      </c>
    </row>
    <row r="24" spans="1:4" ht="24.75" customHeight="1">
      <c r="A24" s="68" t="s">
        <v>60</v>
      </c>
      <c r="B24" s="64">
        <v>113</v>
      </c>
      <c r="C24" s="70">
        <v>113</v>
      </c>
      <c r="D24" s="60">
        <f t="shared" si="0"/>
        <v>0</v>
      </c>
    </row>
    <row r="25" spans="1:4" ht="24.75" customHeight="1">
      <c r="A25" s="68" t="s">
        <v>61</v>
      </c>
      <c r="B25" s="64">
        <v>382</v>
      </c>
      <c r="C25" s="70">
        <v>448</v>
      </c>
      <c r="D25" s="60">
        <f t="shared" si="0"/>
        <v>17.277486910994753</v>
      </c>
    </row>
    <row r="26" spans="1:4" ht="24.75" customHeight="1">
      <c r="A26" s="61" t="s">
        <v>92</v>
      </c>
      <c r="B26" s="62">
        <f>SUM(B27:B33)</f>
        <v>10909</v>
      </c>
      <c r="C26" s="72">
        <f>SUM(C27:C33)</f>
        <v>11328</v>
      </c>
      <c r="D26" s="63">
        <f t="shared" si="0"/>
        <v>3.840865340544511</v>
      </c>
    </row>
    <row r="27" spans="1:4" ht="24.75" customHeight="1">
      <c r="A27" s="68" t="s">
        <v>63</v>
      </c>
      <c r="B27" s="64">
        <v>5387</v>
      </c>
      <c r="C27" s="70">
        <v>5347</v>
      </c>
      <c r="D27" s="60">
        <f t="shared" si="0"/>
        <v>-0.742528308891778</v>
      </c>
    </row>
    <row r="28" spans="1:4" ht="24.75" customHeight="1">
      <c r="A28" s="68" t="s">
        <v>64</v>
      </c>
      <c r="B28" s="64">
        <v>1272</v>
      </c>
      <c r="C28" s="70">
        <v>1306</v>
      </c>
      <c r="D28" s="60">
        <f t="shared" si="0"/>
        <v>2.6729559748427647</v>
      </c>
    </row>
    <row r="29" spans="1:4" ht="24.75" customHeight="1">
      <c r="A29" s="68" t="s">
        <v>44</v>
      </c>
      <c r="B29" s="64">
        <v>33</v>
      </c>
      <c r="C29" s="70">
        <v>56</v>
      </c>
      <c r="D29" s="60">
        <f t="shared" si="0"/>
        <v>69.69696969696969</v>
      </c>
    </row>
    <row r="30" spans="1:4" ht="24.75" customHeight="1">
      <c r="A30" s="68" t="s">
        <v>65</v>
      </c>
      <c r="B30" s="64">
        <v>2538</v>
      </c>
      <c r="C30" s="70">
        <v>3407</v>
      </c>
      <c r="D30" s="60">
        <f t="shared" si="0"/>
        <v>34.23955870764382</v>
      </c>
    </row>
    <row r="31" spans="1:4" ht="24.75" customHeight="1">
      <c r="A31" s="68" t="s">
        <v>93</v>
      </c>
      <c r="B31" s="64">
        <v>0</v>
      </c>
      <c r="C31" s="70">
        <v>105</v>
      </c>
      <c r="D31" s="60">
        <v>100</v>
      </c>
    </row>
    <row r="32" spans="1:4" ht="24.75" customHeight="1">
      <c r="A32" s="68" t="s">
        <v>67</v>
      </c>
      <c r="B32" s="64">
        <v>1106</v>
      </c>
      <c r="C32" s="70">
        <v>534</v>
      </c>
      <c r="D32" s="60">
        <f t="shared" si="0"/>
        <v>-51.717902350813745</v>
      </c>
    </row>
    <row r="33" spans="1:4" ht="24.75" customHeight="1">
      <c r="A33" s="68" t="s">
        <v>68</v>
      </c>
      <c r="B33" s="64">
        <v>573</v>
      </c>
      <c r="C33" s="70">
        <v>573</v>
      </c>
      <c r="D33" s="60">
        <f t="shared" si="0"/>
        <v>0</v>
      </c>
    </row>
    <row r="34" spans="1:4" ht="24.75" customHeight="1">
      <c r="A34" s="65" t="s">
        <v>94</v>
      </c>
      <c r="B34" s="62">
        <f>SUM(B35:B36)</f>
        <v>8566</v>
      </c>
      <c r="C34" s="72">
        <f>SUM(C35:C36)</f>
        <v>19050</v>
      </c>
      <c r="D34" s="63">
        <f t="shared" si="0"/>
        <v>122.3908475367733</v>
      </c>
    </row>
    <row r="35" spans="1:4" ht="24.75" customHeight="1">
      <c r="A35" s="68" t="s">
        <v>70</v>
      </c>
      <c r="B35" s="64">
        <v>2401</v>
      </c>
      <c r="C35" s="70">
        <v>4711</v>
      </c>
      <c r="D35" s="60">
        <f t="shared" si="0"/>
        <v>96.20991253644314</v>
      </c>
    </row>
    <row r="36" spans="1:4" ht="24.75" customHeight="1">
      <c r="A36" s="68" t="s">
        <v>71</v>
      </c>
      <c r="B36" s="64">
        <v>6165</v>
      </c>
      <c r="C36" s="70">
        <v>14339</v>
      </c>
      <c r="D36" s="60">
        <f t="shared" si="0"/>
        <v>132.58718572587185</v>
      </c>
    </row>
    <row r="38" spans="1:4" ht="42" customHeight="1">
      <c r="A38" s="28" t="s">
        <v>82</v>
      </c>
      <c r="B38" s="28"/>
      <c r="C38" s="73"/>
      <c r="D38" s="28"/>
    </row>
  </sheetData>
  <sheetProtection/>
  <mergeCells count="2">
    <mergeCell ref="A2:D2"/>
    <mergeCell ref="A38:D38"/>
  </mergeCells>
  <printOptions horizontalCentered="1"/>
  <pageMargins left="0.2" right="0.16" top="0.28" bottom="0.24" header="0.51" footer="0.51"/>
  <pageSetup horizontalDpi="600" verticalDpi="600" orientation="portrait" paperSize="9" scale="81"/>
</worksheet>
</file>

<file path=xl/worksheets/sheet5.xml><?xml version="1.0" encoding="utf-8"?>
<worksheet xmlns="http://schemas.openxmlformats.org/spreadsheetml/2006/main" xmlns:r="http://schemas.openxmlformats.org/officeDocument/2006/relationships">
  <sheetPr>
    <tabColor indexed="13"/>
    <pageSetUpPr fitToPage="1"/>
  </sheetPr>
  <dimension ref="A1:K27"/>
  <sheetViews>
    <sheetView workbookViewId="0" topLeftCell="F1">
      <pane ySplit="5" topLeftCell="A33" activePane="bottomLeft" state="frozen"/>
      <selection pane="bottomLeft" activeCell="E1" sqref="E1:W65536"/>
    </sheetView>
  </sheetViews>
  <sheetFormatPr defaultColWidth="9.00390625" defaultRowHeight="14.25"/>
  <cols>
    <col min="1" max="1" width="52.875" style="1" customWidth="1"/>
    <col min="2" max="4" width="18.125" style="31" customWidth="1"/>
    <col min="5" max="6" width="9.75390625" style="1" customWidth="1"/>
    <col min="7" max="7" width="9.00390625" style="1" customWidth="1"/>
    <col min="8" max="8" width="13.375" style="1" customWidth="1"/>
    <col min="9" max="9" width="9.375" style="1" customWidth="1"/>
    <col min="10" max="10" width="17.75390625" style="1" customWidth="1"/>
    <col min="11" max="11" width="12.50390625" style="1" customWidth="1"/>
    <col min="12" max="16384" width="9.00390625" style="1" customWidth="1"/>
  </cols>
  <sheetData>
    <row r="1" spans="1:4" ht="35.25" customHeight="1">
      <c r="A1" s="32" t="s">
        <v>95</v>
      </c>
      <c r="B1" s="32"/>
      <c r="C1" s="32"/>
      <c r="D1" s="32"/>
    </row>
    <row r="2" spans="3:4" ht="20.25" customHeight="1">
      <c r="C2" s="33" t="s">
        <v>1</v>
      </c>
      <c r="D2" s="33"/>
    </row>
    <row r="3" spans="1:4" ht="30.75" customHeight="1">
      <c r="A3" s="13" t="s">
        <v>96</v>
      </c>
      <c r="B3" s="34" t="s">
        <v>5</v>
      </c>
      <c r="C3" s="34" t="s">
        <v>73</v>
      </c>
      <c r="D3" s="35"/>
    </row>
    <row r="4" spans="1:11" ht="25.5" customHeight="1">
      <c r="A4" s="36" t="s">
        <v>97</v>
      </c>
      <c r="B4" s="34">
        <f>B6+B8+B10+B12+B14+B16+B18</f>
        <v>168490</v>
      </c>
      <c r="C4" s="34">
        <f>C6+C8+C10+C12+C14+C16+C18</f>
        <v>175107</v>
      </c>
      <c r="D4" s="35"/>
      <c r="F4" s="37"/>
      <c r="K4" s="31"/>
    </row>
    <row r="5" spans="1:11" ht="25.5" customHeight="1">
      <c r="A5" s="36" t="s">
        <v>98</v>
      </c>
      <c r="B5" s="34">
        <f>B7+B9+B11+B13+B15+B17+B19</f>
        <v>1118902</v>
      </c>
      <c r="C5" s="34">
        <f>C7+C9+C11+C13+C15+C17+C19</f>
        <v>1294009</v>
      </c>
      <c r="D5" s="35"/>
      <c r="F5" s="37"/>
      <c r="K5" s="31"/>
    </row>
    <row r="6" spans="1:4" s="29" customFormat="1" ht="25.5" customHeight="1">
      <c r="A6" s="38" t="s">
        <v>99</v>
      </c>
      <c r="B6" s="39">
        <v>29690</v>
      </c>
      <c r="C6" s="39">
        <v>31604</v>
      </c>
      <c r="D6" s="40"/>
    </row>
    <row r="7" spans="1:4" ht="25.5" customHeight="1">
      <c r="A7" s="41" t="s">
        <v>100</v>
      </c>
      <c r="B7" s="42">
        <v>29690</v>
      </c>
      <c r="C7" s="42">
        <f>B7+C6</f>
        <v>61294</v>
      </c>
      <c r="D7" s="43"/>
    </row>
    <row r="8" spans="1:4" s="29" customFormat="1" ht="25.5" customHeight="1">
      <c r="A8" s="44" t="s">
        <v>101</v>
      </c>
      <c r="B8" s="39">
        <v>28937</v>
      </c>
      <c r="C8" s="39">
        <v>25084</v>
      </c>
      <c r="D8" s="40"/>
    </row>
    <row r="9" spans="1:4" ht="25.5" customHeight="1">
      <c r="A9" s="41" t="s">
        <v>102</v>
      </c>
      <c r="B9" s="42">
        <v>171343</v>
      </c>
      <c r="C9" s="42">
        <f>C8+B9</f>
        <v>196427</v>
      </c>
      <c r="D9" s="43"/>
    </row>
    <row r="10" spans="1:4" s="29" customFormat="1" ht="25.5" customHeight="1">
      <c r="A10" s="38" t="s">
        <v>103</v>
      </c>
      <c r="B10" s="45">
        <v>6170</v>
      </c>
      <c r="C10" s="39">
        <v>6216</v>
      </c>
      <c r="D10" s="40"/>
    </row>
    <row r="11" spans="1:4" ht="25.5" customHeight="1">
      <c r="A11" s="41" t="s">
        <v>104</v>
      </c>
      <c r="B11" s="42">
        <v>146514</v>
      </c>
      <c r="C11" s="42">
        <f aca="true" t="shared" si="0" ref="C11:C15">B11+C10</f>
        <v>152730</v>
      </c>
      <c r="D11" s="43"/>
    </row>
    <row r="12" spans="1:4" s="29" customFormat="1" ht="25.5" customHeight="1">
      <c r="A12" s="44" t="s">
        <v>105</v>
      </c>
      <c r="B12" s="39">
        <v>78354</v>
      </c>
      <c r="C12" s="39">
        <v>95682</v>
      </c>
      <c r="D12" s="40"/>
    </row>
    <row r="13" spans="1:4" ht="25.5" customHeight="1">
      <c r="A13" s="41" t="s">
        <v>106</v>
      </c>
      <c r="B13" s="42">
        <v>481105</v>
      </c>
      <c r="C13" s="42">
        <f t="shared" si="0"/>
        <v>576787</v>
      </c>
      <c r="D13" s="43"/>
    </row>
    <row r="14" spans="1:4" s="29" customFormat="1" ht="25.5" customHeight="1">
      <c r="A14" s="38" t="s">
        <v>107</v>
      </c>
      <c r="B14" s="39">
        <v>7105</v>
      </c>
      <c r="C14" s="39">
        <v>2559</v>
      </c>
      <c r="D14" s="40"/>
    </row>
    <row r="15" spans="1:4" ht="25.5" customHeight="1">
      <c r="A15" s="41" t="s">
        <v>108</v>
      </c>
      <c r="B15" s="42">
        <v>49592</v>
      </c>
      <c r="C15" s="42">
        <f t="shared" si="0"/>
        <v>52151</v>
      </c>
      <c r="D15" s="43"/>
    </row>
    <row r="16" spans="1:4" s="29" customFormat="1" ht="25.5" customHeight="1">
      <c r="A16" s="38" t="s">
        <v>109</v>
      </c>
      <c r="B16" s="39">
        <v>16275</v>
      </c>
      <c r="C16" s="39">
        <v>13523</v>
      </c>
      <c r="D16" s="40"/>
    </row>
    <row r="17" spans="1:4" ht="25.5" customHeight="1">
      <c r="A17" s="41" t="s">
        <v>110</v>
      </c>
      <c r="B17" s="42">
        <v>213281</v>
      </c>
      <c r="C17" s="42">
        <f>B17+C16</f>
        <v>226804</v>
      </c>
      <c r="D17" s="43"/>
    </row>
    <row r="18" spans="1:4" s="29" customFormat="1" ht="25.5" customHeight="1">
      <c r="A18" s="46" t="s">
        <v>111</v>
      </c>
      <c r="B18" s="39">
        <v>1959</v>
      </c>
      <c r="C18" s="39">
        <v>439</v>
      </c>
      <c r="D18" s="40"/>
    </row>
    <row r="19" spans="1:4" ht="25.5" customHeight="1">
      <c r="A19" s="47" t="s">
        <v>112</v>
      </c>
      <c r="B19" s="42">
        <v>27377</v>
      </c>
      <c r="C19" s="42">
        <f>B19+C18</f>
        <v>27816</v>
      </c>
      <c r="D19" s="43"/>
    </row>
    <row r="21" spans="1:4" ht="43.5" customHeight="1">
      <c r="A21" s="28"/>
      <c r="B21" s="28"/>
      <c r="C21" s="28"/>
      <c r="D21" s="28"/>
    </row>
    <row r="23" spans="2:4" s="30" customFormat="1" ht="14.25">
      <c r="B23" s="48"/>
      <c r="C23" s="48"/>
      <c r="D23" s="48"/>
    </row>
    <row r="24" spans="1:4" s="30" customFormat="1" ht="16.5" customHeight="1">
      <c r="A24" s="49"/>
      <c r="B24" s="50"/>
      <c r="C24" s="51"/>
      <c r="D24" s="48"/>
    </row>
    <row r="25" spans="1:4" s="30" customFormat="1" ht="16.5" customHeight="1">
      <c r="A25" s="49"/>
      <c r="B25" s="50"/>
      <c r="C25" s="51"/>
      <c r="D25" s="48"/>
    </row>
    <row r="26" spans="2:4" s="30" customFormat="1" ht="14.25">
      <c r="B26" s="48"/>
      <c r="C26" s="48"/>
      <c r="D26" s="48"/>
    </row>
    <row r="27" spans="2:4" s="30" customFormat="1" ht="14.25">
      <c r="B27" s="48"/>
      <c r="C27" s="48"/>
      <c r="D27" s="48"/>
    </row>
  </sheetData>
  <sheetProtection/>
  <mergeCells count="2">
    <mergeCell ref="A1:C1"/>
    <mergeCell ref="A21:C21"/>
  </mergeCells>
  <printOptions horizontalCentered="1"/>
  <pageMargins left="1.06" right="0.75" top="0.98" bottom="0.98" header="0.51" footer="0.51"/>
  <pageSetup fitToHeight="1" fitToWidth="1" horizontalDpi="600" verticalDpi="600" orientation="portrait" paperSize="9" scale="86"/>
</worksheet>
</file>

<file path=xl/worksheets/sheet6.xml><?xml version="1.0" encoding="utf-8"?>
<worksheet xmlns="http://schemas.openxmlformats.org/spreadsheetml/2006/main" xmlns:r="http://schemas.openxmlformats.org/officeDocument/2006/relationships">
  <dimension ref="A1:H21"/>
  <sheetViews>
    <sheetView tabSelected="1" workbookViewId="0" topLeftCell="A13">
      <selection activeCell="K4" sqref="K4"/>
    </sheetView>
  </sheetViews>
  <sheetFormatPr defaultColWidth="9.00390625" defaultRowHeight="14.25"/>
  <cols>
    <col min="1" max="1" width="2.50390625" style="1" customWidth="1"/>
    <col min="2" max="2" width="35.625" style="1" customWidth="1"/>
    <col min="3" max="3" width="6.625" style="1" customWidth="1"/>
    <col min="4" max="4" width="14.625" style="1" customWidth="1"/>
    <col min="5" max="5" width="31.00390625" style="1" customWidth="1"/>
    <col min="6" max="6" width="6.875" style="1" customWidth="1"/>
    <col min="7" max="7" width="16.875" style="1" customWidth="1"/>
    <col min="8" max="8" width="2.50390625" style="1" customWidth="1"/>
    <col min="9" max="16384" width="9.00390625" style="1" customWidth="1"/>
  </cols>
  <sheetData>
    <row r="1" spans="1:8" ht="13.5" customHeight="1">
      <c r="A1" s="2"/>
      <c r="B1" s="2"/>
      <c r="C1" s="3"/>
      <c r="D1" s="2"/>
      <c r="E1" s="2"/>
      <c r="F1" s="3"/>
      <c r="G1" s="2"/>
      <c r="H1" s="2"/>
    </row>
    <row r="2" spans="1:8" ht="45" customHeight="1">
      <c r="A2" s="2"/>
      <c r="B2" s="4" t="s">
        <v>113</v>
      </c>
      <c r="C2" s="5"/>
      <c r="D2" s="5"/>
      <c r="E2" s="5"/>
      <c r="F2" s="5"/>
      <c r="G2" s="5"/>
      <c r="H2" s="2"/>
    </row>
    <row r="3" spans="1:8" ht="22.5" customHeight="1">
      <c r="A3" s="2"/>
      <c r="B3" s="6"/>
      <c r="C3" s="7"/>
      <c r="D3" s="8"/>
      <c r="E3" s="6"/>
      <c r="F3" s="7"/>
      <c r="G3" s="9"/>
      <c r="H3" s="2"/>
    </row>
    <row r="4" spans="1:8" ht="52.5" customHeight="1">
      <c r="A4" s="10"/>
      <c r="B4" s="11" t="s">
        <v>114</v>
      </c>
      <c r="C4" s="12" t="s">
        <v>115</v>
      </c>
      <c r="D4" s="13" t="s">
        <v>73</v>
      </c>
      <c r="E4" s="14" t="s">
        <v>116</v>
      </c>
      <c r="F4" s="12" t="s">
        <v>115</v>
      </c>
      <c r="G4" s="13" t="s">
        <v>73</v>
      </c>
      <c r="H4" s="15"/>
    </row>
    <row r="5" spans="1:8" ht="40.5" customHeight="1">
      <c r="A5" s="16"/>
      <c r="B5" s="17" t="s">
        <v>117</v>
      </c>
      <c r="C5" s="18" t="s">
        <v>118</v>
      </c>
      <c r="E5" s="17" t="s">
        <v>119</v>
      </c>
      <c r="F5" s="18" t="s">
        <v>118</v>
      </c>
      <c r="G5" s="18"/>
      <c r="H5" s="19"/>
    </row>
    <row r="6" spans="1:8" ht="40.5" customHeight="1">
      <c r="A6" s="16"/>
      <c r="B6" s="17" t="s">
        <v>120</v>
      </c>
      <c r="C6" s="18" t="s">
        <v>118</v>
      </c>
      <c r="D6" s="18">
        <v>1198350</v>
      </c>
      <c r="E6" s="17" t="s">
        <v>121</v>
      </c>
      <c r="F6" s="18" t="s">
        <v>118</v>
      </c>
      <c r="G6" s="18"/>
      <c r="H6" s="19"/>
    </row>
    <row r="7" spans="1:8" ht="40.5" customHeight="1">
      <c r="A7" s="16"/>
      <c r="B7" s="17" t="s">
        <v>122</v>
      </c>
      <c r="C7" s="18" t="s">
        <v>118</v>
      </c>
      <c r="D7" s="20">
        <v>580019</v>
      </c>
      <c r="E7" s="17" t="s">
        <v>123</v>
      </c>
      <c r="F7" s="18" t="s">
        <v>118</v>
      </c>
      <c r="G7" s="18"/>
      <c r="H7" s="19"/>
    </row>
    <row r="8" spans="1:8" ht="40.5" customHeight="1">
      <c r="A8" s="16"/>
      <c r="B8" s="21" t="s">
        <v>124</v>
      </c>
      <c r="C8" s="18" t="s">
        <v>118</v>
      </c>
      <c r="D8" s="18"/>
      <c r="E8" s="17" t="s">
        <v>121</v>
      </c>
      <c r="F8" s="18" t="s">
        <v>118</v>
      </c>
      <c r="G8" s="18"/>
      <c r="H8" s="19"/>
    </row>
    <row r="9" spans="1:8" ht="40.5" customHeight="1">
      <c r="A9" s="16"/>
      <c r="B9" s="21" t="s">
        <v>125</v>
      </c>
      <c r="C9" s="18" t="s">
        <v>118</v>
      </c>
      <c r="D9" s="18">
        <v>140636</v>
      </c>
      <c r="E9" s="17" t="s">
        <v>126</v>
      </c>
      <c r="F9" s="18" t="s">
        <v>118</v>
      </c>
      <c r="G9" s="18"/>
      <c r="H9" s="19"/>
    </row>
    <row r="10" spans="1:8" ht="40.5" customHeight="1">
      <c r="A10" s="16"/>
      <c r="B10" s="21" t="s">
        <v>127</v>
      </c>
      <c r="C10" s="18" t="s">
        <v>118</v>
      </c>
      <c r="D10" s="22">
        <v>100420</v>
      </c>
      <c r="E10" s="17" t="s">
        <v>128</v>
      </c>
      <c r="F10" s="18" t="s">
        <v>118</v>
      </c>
      <c r="G10" s="22">
        <v>457134</v>
      </c>
      <c r="H10" s="23"/>
    </row>
    <row r="11" spans="1:8" ht="40.5" customHeight="1">
      <c r="A11" s="16"/>
      <c r="B11" s="21" t="s">
        <v>129</v>
      </c>
      <c r="C11" s="18" t="s">
        <v>118</v>
      </c>
      <c r="D11" s="22">
        <v>40216</v>
      </c>
      <c r="E11" s="17" t="s">
        <v>130</v>
      </c>
      <c r="F11" s="18" t="s">
        <v>118</v>
      </c>
      <c r="G11" s="22">
        <v>6024</v>
      </c>
      <c r="H11" s="23"/>
    </row>
    <row r="12" spans="1:8" ht="40.5" customHeight="1">
      <c r="A12" s="16"/>
      <c r="B12" s="17" t="s">
        <v>131</v>
      </c>
      <c r="C12" s="18" t="s">
        <v>118</v>
      </c>
      <c r="D12" s="18">
        <v>100420</v>
      </c>
      <c r="E12" s="24" t="s">
        <v>132</v>
      </c>
      <c r="F12" s="18" t="s">
        <v>118</v>
      </c>
      <c r="G12" s="18"/>
      <c r="H12" s="23"/>
    </row>
    <row r="13" spans="1:8" ht="40.5" customHeight="1">
      <c r="A13" s="16"/>
      <c r="B13" s="17" t="s">
        <v>133</v>
      </c>
      <c r="C13" s="18" t="s">
        <v>118</v>
      </c>
      <c r="D13" s="18"/>
      <c r="E13" s="17" t="s">
        <v>134</v>
      </c>
      <c r="F13" s="18" t="s">
        <v>118</v>
      </c>
      <c r="G13" s="22">
        <v>659351</v>
      </c>
      <c r="H13" s="23"/>
    </row>
    <row r="14" spans="1:8" ht="40.5" customHeight="1">
      <c r="A14" s="16"/>
      <c r="B14" s="17" t="s">
        <v>135</v>
      </c>
      <c r="C14" s="18" t="s">
        <v>118</v>
      </c>
      <c r="D14" s="22">
        <v>550905</v>
      </c>
      <c r="E14" s="24" t="s">
        <v>136</v>
      </c>
      <c r="F14" s="18" t="s">
        <v>118</v>
      </c>
      <c r="G14" s="22">
        <v>1017</v>
      </c>
      <c r="H14" s="23"/>
    </row>
    <row r="15" spans="1:8" ht="40.5" customHeight="1">
      <c r="A15" s="16"/>
      <c r="B15" s="17" t="s">
        <v>137</v>
      </c>
      <c r="C15" s="18" t="s">
        <v>118</v>
      </c>
      <c r="D15" s="22">
        <v>348730</v>
      </c>
      <c r="E15" s="17" t="s">
        <v>138</v>
      </c>
      <c r="F15" s="18" t="s">
        <v>118</v>
      </c>
      <c r="G15" s="18"/>
      <c r="H15" s="23"/>
    </row>
    <row r="16" spans="1:8" ht="40.5" customHeight="1">
      <c r="A16" s="16"/>
      <c r="B16" s="17" t="s">
        <v>139</v>
      </c>
      <c r="C16" s="18" t="s">
        <v>118</v>
      </c>
      <c r="D16" s="22">
        <v>202175</v>
      </c>
      <c r="E16" s="17" t="s">
        <v>135</v>
      </c>
      <c r="F16" s="18" t="s">
        <v>118</v>
      </c>
      <c r="G16" s="22">
        <v>502061</v>
      </c>
      <c r="H16" s="23"/>
    </row>
    <row r="17" spans="1:8" ht="40.5" customHeight="1">
      <c r="A17" s="16"/>
      <c r="B17" s="17" t="s">
        <v>140</v>
      </c>
      <c r="C17" s="18" t="s">
        <v>118</v>
      </c>
      <c r="D17" s="18"/>
      <c r="E17" s="17" t="s">
        <v>141</v>
      </c>
      <c r="F17" s="18" t="s">
        <v>118</v>
      </c>
      <c r="G17" s="25">
        <v>14948</v>
      </c>
      <c r="H17" s="23"/>
    </row>
    <row r="18" spans="1:8" ht="40.5" customHeight="1">
      <c r="A18" s="16"/>
      <c r="B18" s="17" t="s">
        <v>121</v>
      </c>
      <c r="C18" s="18" t="s">
        <v>118</v>
      </c>
      <c r="D18" s="26">
        <v>4485000</v>
      </c>
      <c r="E18" s="27"/>
      <c r="F18" s="27"/>
      <c r="G18" s="27"/>
      <c r="H18" s="19"/>
    </row>
    <row r="19" spans="1:8" ht="51" customHeight="1">
      <c r="A19" s="2"/>
      <c r="B19" s="28" t="s">
        <v>82</v>
      </c>
      <c r="C19" s="28"/>
      <c r="D19" s="28"/>
      <c r="E19" s="28"/>
      <c r="F19" s="28"/>
      <c r="G19" s="28"/>
      <c r="H19" s="2"/>
    </row>
    <row r="20" spans="1:8" ht="22.5" customHeight="1">
      <c r="A20" s="2"/>
      <c r="H20" s="2"/>
    </row>
    <row r="21" ht="14.25">
      <c r="B21" s="8"/>
    </row>
  </sheetData>
  <sheetProtection/>
  <mergeCells count="2">
    <mergeCell ref="B2:G2"/>
    <mergeCell ref="B19:G19"/>
  </mergeCells>
  <printOptions/>
  <pageMargins left="0.75" right="0.75" top="0.98" bottom="0.98" header="0.51" footer="0.51"/>
  <pageSetup horizontalDpi="600" verticalDpi="600" orientation="portrait" paperSize="9" scale="70"/>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dc:creator>
  <cp:keywords/>
  <dc:description/>
  <cp:lastModifiedBy>王志恩</cp:lastModifiedBy>
  <cp:lastPrinted>2017-01-03T09:28:35Z</cp:lastPrinted>
  <dcterms:created xsi:type="dcterms:W3CDTF">2012-06-18T05:59:37Z</dcterms:created>
  <dcterms:modified xsi:type="dcterms:W3CDTF">2017-12-29T08:54:55Z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