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tabRatio="342" activeTab="2"/>
  </bookViews>
  <sheets>
    <sheet name="L10" sheetId="1" r:id="rId1"/>
    <sheet name="L11" sheetId="2" r:id="rId2"/>
    <sheet name="收入" sheetId="3" r:id="rId3"/>
    <sheet name="支出" sheetId="4" r:id="rId4"/>
  </sheets>
  <definedNames/>
  <calcPr fullCalcOnLoad="1" fullPrecision="0"/>
</workbook>
</file>

<file path=xl/sharedStrings.xml><?xml version="1.0" encoding="utf-8"?>
<sst xmlns="http://schemas.openxmlformats.org/spreadsheetml/2006/main" count="214" uniqueCount="101">
  <si>
    <t>汕头市本级2017年度国有资本经营收支安排情况表</t>
  </si>
  <si>
    <t>单位：万元</t>
  </si>
  <si>
    <t>科目编码</t>
  </si>
  <si>
    <t>预算科目</t>
  </si>
  <si>
    <t>2016年预计执行数</t>
  </si>
  <si>
    <t>2017年预算</t>
  </si>
  <si>
    <t>比上年+ - %</t>
  </si>
  <si>
    <t>比上年+ -额</t>
  </si>
  <si>
    <t>国有资本经营收入</t>
  </si>
  <si>
    <t/>
  </si>
  <si>
    <t>国有资本经营支出</t>
  </si>
  <si>
    <t>非税收入</t>
  </si>
  <si>
    <t>社会保障和就业支出</t>
  </si>
  <si>
    <t xml:space="preserve">  国有资本经营收入</t>
  </si>
  <si>
    <t xml:space="preserve">  补充全国社会保障基金</t>
  </si>
  <si>
    <t xml:space="preserve">    利润收入</t>
  </si>
  <si>
    <t xml:space="preserve">    国有资本经营预算补充社保基金支出</t>
  </si>
  <si>
    <t xml:space="preserve">      烟草企业利润收入</t>
  </si>
  <si>
    <t>国有资本经营预算支出</t>
  </si>
  <si>
    <t xml:space="preserve">      石油石化企业利润收入</t>
  </si>
  <si>
    <t>　解决历史遗留问题及改革成本支出</t>
  </si>
  <si>
    <t xml:space="preserve">      电力企业利润收入</t>
  </si>
  <si>
    <t>　　厂办大集体改革支出</t>
  </si>
  <si>
    <t xml:space="preserve">      电信企业利润收入</t>
  </si>
  <si>
    <t>　　"三供一业"移交补助支出</t>
  </si>
  <si>
    <t xml:space="preserve">      煤炭企业利润收入</t>
  </si>
  <si>
    <t>　　国有企业办职教幼教补助支出</t>
  </si>
  <si>
    <t xml:space="preserve">      化工企业利润收入</t>
  </si>
  <si>
    <t>　　国有企业棚户区改造支出</t>
  </si>
  <si>
    <t xml:space="preserve">      运输企业利润收入</t>
  </si>
  <si>
    <t>　　国有企业改革成本支出</t>
  </si>
  <si>
    <t xml:space="preserve">      电子企业利润收入</t>
  </si>
  <si>
    <t>　　离休干部医药费补助支出</t>
  </si>
  <si>
    <t xml:space="preserve">      机械企业利润收入</t>
  </si>
  <si>
    <t>　　其他解决历史遗留问题及改革成本支出</t>
  </si>
  <si>
    <t xml:space="preserve">      投资服务企业利润收入</t>
  </si>
  <si>
    <t>　国有企业资本金注入</t>
  </si>
  <si>
    <t xml:space="preserve">      贸易企业利润收入</t>
  </si>
  <si>
    <t>　　公益性设施投资支出</t>
  </si>
  <si>
    <t xml:space="preserve">      建筑施工企业利润收入</t>
  </si>
  <si>
    <t>　　前瞻性战略性产业发展支出</t>
  </si>
  <si>
    <t xml:space="preserve">      房地产企业利润收入</t>
  </si>
  <si>
    <t>　　生态环境保护支出</t>
  </si>
  <si>
    <t xml:space="preserve">      境外企业利润收入</t>
  </si>
  <si>
    <t>　　保障国家经济安全支出</t>
  </si>
  <si>
    <t xml:space="preserve">      对外合作企业利润收入</t>
  </si>
  <si>
    <t>　　对外投资合作支出</t>
  </si>
  <si>
    <t xml:space="preserve">      医药企业利润收入</t>
  </si>
  <si>
    <t>　　其他国有企业资本金注入</t>
  </si>
  <si>
    <t xml:space="preserve">      农林牧渔企业利润收入</t>
  </si>
  <si>
    <t>　国有企业政策性补贴</t>
  </si>
  <si>
    <t xml:space="preserve">      邮政企业利润收入</t>
  </si>
  <si>
    <t>　　国有企业政策性补贴</t>
  </si>
  <si>
    <t xml:space="preserve">      军工企业利润收入</t>
  </si>
  <si>
    <t>　金融国有资本经营预算支出</t>
  </si>
  <si>
    <t xml:space="preserve">      教育文化广播企业利润收入</t>
  </si>
  <si>
    <t>　其他国有资本经营预算支出</t>
  </si>
  <si>
    <t xml:space="preserve">      科学研究企业利润收入</t>
  </si>
  <si>
    <t>　　其他国有资本经营预算支出</t>
  </si>
  <si>
    <t xml:space="preserve">      机关社团所属企业利润收入</t>
  </si>
  <si>
    <t>转移性支出</t>
  </si>
  <si>
    <t xml:space="preserve">      金融企业利润收入</t>
  </si>
  <si>
    <t>调出资金</t>
  </si>
  <si>
    <t xml:space="preserve">      其他国有资本经营预算企业利润收入</t>
  </si>
  <si>
    <t>国有资本经营预算调出资金</t>
  </si>
  <si>
    <t xml:space="preserve">    股利、股息收入</t>
  </si>
  <si>
    <t xml:space="preserve">      国有控股公司股利、股息收入</t>
  </si>
  <si>
    <t xml:space="preserve">      国有参股公司股利、股息收入</t>
  </si>
  <si>
    <t xml:space="preserve">      金融企业公司股利、股息收入</t>
  </si>
  <si>
    <t xml:space="preserve">      其他国有资本经营预算企业股    利、股息收入</t>
  </si>
  <si>
    <t xml:space="preserve">    产权转让收入</t>
  </si>
  <si>
    <t xml:space="preserve">      国有股减持收入</t>
  </si>
  <si>
    <t xml:space="preserve">      国有股权、股份转让收入</t>
  </si>
  <si>
    <t xml:space="preserve">      国有独资企业产权转让收入</t>
  </si>
  <si>
    <t xml:space="preserve">      金融企业产权转让收入</t>
  </si>
  <si>
    <t xml:space="preserve">      其他国有资本经营预算企业产权转让收入</t>
  </si>
  <si>
    <t xml:space="preserve">    清算收入</t>
  </si>
  <si>
    <t xml:space="preserve">      国有股权、股份清算收入</t>
  </si>
  <si>
    <t xml:space="preserve">      国有独资企业清算收入</t>
  </si>
  <si>
    <t xml:space="preserve">      其他国有资本经营预算企业清算收入</t>
  </si>
  <si>
    <t xml:space="preserve">    其他国有资本经营预算收入</t>
  </si>
  <si>
    <t>收入合计</t>
  </si>
  <si>
    <t>支出合计</t>
  </si>
  <si>
    <t>上年结转</t>
  </si>
  <si>
    <t>结转下年</t>
  </si>
  <si>
    <t>其中：净结余</t>
  </si>
  <si>
    <t>项目结转</t>
  </si>
  <si>
    <t>2016年度汕头市本级国有资本经营转移性收支决算录入表</t>
  </si>
  <si>
    <t>录入11表</t>
  </si>
  <si>
    <t>决算数</t>
  </si>
  <si>
    <t>国有资本经营上级补助收入</t>
  </si>
  <si>
    <t>国有资本经营补助下级支出</t>
  </si>
  <si>
    <t>国有资本经营预算上年结余</t>
  </si>
  <si>
    <t>国有资本经营省补助计划单列市收入</t>
  </si>
  <si>
    <t>国有资本经营省补助计划单列市支出</t>
  </si>
  <si>
    <t>国有资本经营预算年终结余</t>
  </si>
  <si>
    <t>收  入  总  计</t>
  </si>
  <si>
    <t>支  出  总  计</t>
  </si>
  <si>
    <t>汕头市本级2017年度国有资本经营收入安排情况表</t>
  </si>
  <si>
    <t>汕头市本级2017年度国有资本经营支出安排情况表</t>
  </si>
  <si>
    <t>单位：万元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</si>
</sst>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* _-&quot;￥&quot;#,##0;* \-&quot;￥&quot;#,##0;* _-&quot;￥&quot;&quot;-&quot;;@"/>
    <numFmt numFmtId="185" formatCode="* #,##0.00;* \-#,##0.00;* &quot;-&quot;??;@"/>
    <numFmt numFmtId="186" formatCode="* #,##0;* \-#,##0;* &quot;-&quot;;@"/>
    <numFmt numFmtId="187" formatCode="* _-&quot;￥&quot;#,##0.00;* \-&quot;￥&quot;#,##0.00;* _-&quot;￥&quot;&quot;-&quot;??;@"/>
    <numFmt numFmtId="188" formatCode="0.0_ "/>
  </numFmts>
  <fonts count="31">
    <font>
      <sz val="12"/>
      <name val="宋体"/>
      <family val="0"/>
    </font>
    <font>
      <sz val="18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20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mediumGray">
        <fgColor indexed="9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8" fillId="11" borderId="0" applyNumberFormat="0" applyBorder="0" applyAlignment="0" applyProtection="0"/>
    <xf numFmtId="0" fontId="18" fillId="8" borderId="0" applyNumberFormat="0" applyBorder="0" applyAlignment="0" applyProtection="0"/>
    <xf numFmtId="9" fontId="13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1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24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22" fillId="0" borderId="3" applyNumberFormat="0" applyFill="0" applyAlignment="0" applyProtection="0"/>
    <xf numFmtId="187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0" fontId="27" fillId="4" borderId="4" applyNumberFormat="0" applyAlignment="0" applyProtection="0"/>
    <xf numFmtId="0" fontId="10" fillId="13" borderId="5" applyNumberFormat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8" fillId="0" borderId="6" applyNumberFormat="0" applyFill="0" applyAlignment="0" applyProtection="0"/>
    <xf numFmtId="185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25" fillId="9" borderId="0" applyNumberFormat="0" applyBorder="0" applyAlignment="0" applyProtection="0"/>
    <xf numFmtId="0" fontId="19" fillId="4" borderId="7" applyNumberFormat="0" applyAlignment="0" applyProtection="0"/>
    <xf numFmtId="0" fontId="26" fillId="7" borderId="4" applyNumberFormat="0" applyAlignment="0" applyProtection="0"/>
    <xf numFmtId="0" fontId="16" fillId="0" borderId="0" applyNumberFormat="0" applyFill="0" applyBorder="0" applyAlignment="0" applyProtection="0"/>
    <xf numFmtId="0" fontId="21" fillId="3" borderId="8" applyNumberFormat="0" applyFont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8" borderId="9" xfId="0" applyNumberFormat="1" applyFont="1" applyFill="1" applyBorder="1" applyAlignment="1" applyProtection="1">
      <alignment horizontal="center" vertical="center"/>
      <protection/>
    </xf>
    <xf numFmtId="0" fontId="0" fillId="8" borderId="10" xfId="0" applyNumberFormat="1" applyFont="1" applyFill="1" applyBorder="1" applyAlignment="1" applyProtection="1">
      <alignment horizontal="center" vertical="center"/>
      <protection/>
    </xf>
    <xf numFmtId="0" fontId="0" fillId="8" borderId="11" xfId="0" applyNumberFormat="1" applyFont="1" applyFill="1" applyBorder="1" applyAlignment="1" applyProtection="1">
      <alignment horizontal="center" vertical="center"/>
      <protection/>
    </xf>
    <xf numFmtId="0" fontId="2" fillId="8" borderId="12" xfId="0" applyNumberFormat="1" applyFont="1" applyFill="1" applyBorder="1" applyAlignment="1" applyProtection="1">
      <alignment horizontal="left" vertical="center"/>
      <protection/>
    </xf>
    <xf numFmtId="3" fontId="2" fillId="8" borderId="13" xfId="0" applyNumberFormat="1" applyFont="1" applyFill="1" applyBorder="1" applyAlignment="1" applyProtection="1">
      <alignment horizontal="left" vertical="center" wrapText="1"/>
      <protection/>
    </xf>
    <xf numFmtId="3" fontId="3" fillId="0" borderId="13" xfId="0" applyNumberFormat="1" applyFont="1" applyFill="1" applyBorder="1" applyAlignment="1" applyProtection="1">
      <alignment horizontal="right" vertical="center"/>
      <protection/>
    </xf>
    <xf numFmtId="3" fontId="2" fillId="0" borderId="14" xfId="0" applyNumberFormat="1" applyFont="1" applyFill="1" applyBorder="1" applyAlignment="1" applyProtection="1">
      <alignment horizontal="right" vertical="center"/>
      <protection/>
    </xf>
    <xf numFmtId="188" fontId="3" fillId="0" borderId="13" xfId="0" applyNumberFormat="1" applyFont="1" applyFill="1" applyBorder="1" applyAlignment="1" applyProtection="1">
      <alignment horizontal="right" vertical="center"/>
      <protection/>
    </xf>
    <xf numFmtId="188" fontId="2" fillId="0" borderId="14" xfId="0" applyNumberFormat="1" applyFont="1" applyFill="1" applyBorder="1" applyAlignment="1" applyProtection="1">
      <alignment horizontal="right" vertical="center"/>
      <protection/>
    </xf>
    <xf numFmtId="188" fontId="2" fillId="0" borderId="13" xfId="0" applyNumberFormat="1" applyFont="1" applyFill="1" applyBorder="1" applyAlignment="1" applyProtection="1">
      <alignment horizontal="right" vertical="center"/>
      <protection/>
    </xf>
    <xf numFmtId="188" fontId="3" fillId="0" borderId="14" xfId="0" applyNumberFormat="1" applyFont="1" applyFill="1" applyBorder="1" applyAlignment="1" applyProtection="1">
      <alignment horizontal="right" vertical="center"/>
      <protection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3" fontId="3" fillId="8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Border="1" applyAlignment="1" applyProtection="1">
      <alignment/>
      <protection/>
    </xf>
    <xf numFmtId="188" fontId="3" fillId="0" borderId="13" xfId="0" applyNumberFormat="1" applyFont="1" applyFill="1" applyBorder="1" applyAlignment="1">
      <alignment horizontal="right"/>
    </xf>
    <xf numFmtId="188" fontId="2" fillId="0" borderId="13" xfId="0" applyNumberFormat="1" applyFont="1" applyFill="1" applyBorder="1" applyAlignment="1">
      <alignment horizontal="right"/>
    </xf>
    <xf numFmtId="0" fontId="2" fillId="0" borderId="15" xfId="0" applyNumberFormat="1" applyFont="1" applyBorder="1" applyAlignment="1" applyProtection="1">
      <alignment/>
      <protection/>
    </xf>
    <xf numFmtId="188" fontId="2" fillId="0" borderId="16" xfId="0" applyNumberFormat="1" applyFont="1" applyFill="1" applyBorder="1" applyAlignment="1">
      <alignment horizontal="right"/>
    </xf>
    <xf numFmtId="0" fontId="2" fillId="0" borderId="17" xfId="0" applyNumberFormat="1" applyFont="1" applyBorder="1" applyAlignment="1" applyProtection="1">
      <alignment/>
      <protection/>
    </xf>
    <xf numFmtId="0" fontId="4" fillId="0" borderId="0" xfId="0" applyFont="1" applyAlignment="1">
      <alignment horizontal="center" vertical="center"/>
    </xf>
    <xf numFmtId="0" fontId="2" fillId="8" borderId="18" xfId="0" applyNumberFormat="1" applyFont="1" applyFill="1" applyBorder="1" applyAlignment="1" applyProtection="1">
      <alignment horizontal="center" vertical="center"/>
      <protection/>
    </xf>
    <xf numFmtId="0" fontId="2" fillId="8" borderId="19" xfId="0" applyNumberFormat="1" applyFont="1" applyFill="1" applyBorder="1" applyAlignment="1" applyProtection="1">
      <alignment vertical="center"/>
      <protection/>
    </xf>
    <xf numFmtId="0" fontId="3" fillId="8" borderId="13" xfId="0" applyNumberFormat="1" applyFont="1" applyFill="1" applyBorder="1" applyAlignment="1" applyProtection="1">
      <alignment horizontal="center" vertical="center"/>
      <protection/>
    </xf>
    <xf numFmtId="188" fontId="3" fillId="0" borderId="13" xfId="0" applyNumberFormat="1" applyFont="1" applyFill="1" applyBorder="1" applyAlignment="1" applyProtection="1">
      <alignment horizontal="center" vertical="center"/>
      <protection/>
    </xf>
    <xf numFmtId="188" fontId="2" fillId="19" borderId="13" xfId="0" applyNumberFormat="1" applyFont="1" applyFill="1" applyBorder="1" applyAlignment="1" applyProtection="1">
      <alignment horizontal="right" vertical="center"/>
      <protection/>
    </xf>
    <xf numFmtId="188" fontId="2" fillId="19" borderId="14" xfId="0" applyNumberFormat="1" applyFont="1" applyFill="1" applyBorder="1" applyAlignment="1" applyProtection="1">
      <alignment horizontal="right" vertical="center"/>
      <protection/>
    </xf>
    <xf numFmtId="0" fontId="2" fillId="8" borderId="19" xfId="0" applyNumberFormat="1" applyFont="1" applyFill="1" applyBorder="1" applyAlignment="1" applyProtection="1">
      <alignment horizontal="left" vertical="center"/>
      <protection/>
    </xf>
    <xf numFmtId="0" fontId="3" fillId="8" borderId="13" xfId="0" applyNumberFormat="1" applyFont="1" applyFill="1" applyBorder="1" applyAlignment="1" applyProtection="1">
      <alignment vertical="center"/>
      <protection/>
    </xf>
    <xf numFmtId="188" fontId="3" fillId="0" borderId="13" xfId="0" applyNumberFormat="1" applyFont="1" applyFill="1" applyBorder="1" applyAlignment="1" applyProtection="1">
      <alignment vertical="center"/>
      <protection/>
    </xf>
    <xf numFmtId="0" fontId="2" fillId="8" borderId="13" xfId="0" applyNumberFormat="1" applyFont="1" applyFill="1" applyBorder="1" applyAlignment="1" applyProtection="1">
      <alignment vertical="center"/>
      <protection/>
    </xf>
    <xf numFmtId="188" fontId="2" fillId="0" borderId="13" xfId="0" applyNumberFormat="1" applyFont="1" applyFill="1" applyBorder="1" applyAlignment="1" applyProtection="1">
      <alignment vertical="center"/>
      <protection/>
    </xf>
    <xf numFmtId="188" fontId="3" fillId="19" borderId="13" xfId="0" applyNumberFormat="1" applyFont="1" applyFill="1" applyBorder="1" applyAlignment="1" applyProtection="1">
      <alignment horizontal="right" vertical="center"/>
      <protection/>
    </xf>
    <xf numFmtId="188" fontId="3" fillId="19" borderId="14" xfId="0" applyNumberFormat="1" applyFont="1" applyFill="1" applyBorder="1" applyAlignment="1" applyProtection="1">
      <alignment horizontal="right" vertical="center"/>
      <protection/>
    </xf>
    <xf numFmtId="0" fontId="2" fillId="8" borderId="13" xfId="0" applyNumberFormat="1" applyFont="1" applyFill="1" applyBorder="1" applyAlignment="1" applyProtection="1">
      <alignment vertical="center" wrapText="1"/>
      <protection/>
    </xf>
    <xf numFmtId="188" fontId="2" fillId="0" borderId="13" xfId="0" applyNumberFormat="1" applyFont="1" applyFill="1" applyBorder="1" applyAlignment="1" applyProtection="1">
      <alignment vertical="center" wrapText="1"/>
      <protection/>
    </xf>
    <xf numFmtId="188" fontId="3" fillId="0" borderId="13" xfId="0" applyNumberFormat="1" applyFont="1" applyFill="1" applyBorder="1" applyAlignment="1" applyProtection="1">
      <alignment vertical="center" wrapText="1"/>
      <protection/>
    </xf>
    <xf numFmtId="0" fontId="2" fillId="0" borderId="19" xfId="0" applyNumberFormat="1" applyFont="1" applyFill="1" applyBorder="1" applyAlignment="1" applyProtection="1">
      <alignment horizontal="left" vertical="center"/>
      <protection/>
    </xf>
    <xf numFmtId="0" fontId="3" fillId="8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188" fontId="3" fillId="0" borderId="16" xfId="0" applyNumberFormat="1" applyFont="1" applyFill="1" applyBorder="1" applyAlignment="1" applyProtection="1">
      <alignment vertical="center" wrapText="1"/>
      <protection/>
    </xf>
    <xf numFmtId="188" fontId="3" fillId="19" borderId="16" xfId="0" applyNumberFormat="1" applyFont="1" applyFill="1" applyBorder="1" applyAlignment="1" applyProtection="1">
      <alignment horizontal="right" vertical="center"/>
      <protection/>
    </xf>
    <xf numFmtId="0" fontId="2" fillId="0" borderId="21" xfId="0" applyFont="1" applyBorder="1" applyAlignment="1">
      <alignment/>
    </xf>
    <xf numFmtId="0" fontId="3" fillId="8" borderId="22" xfId="0" applyNumberFormat="1" applyFont="1" applyFill="1" applyBorder="1" applyAlignment="1" applyProtection="1">
      <alignment horizontal="center" vertical="center" wrapText="1"/>
      <protection/>
    </xf>
    <xf numFmtId="188" fontId="3" fillId="0" borderId="22" xfId="0" applyNumberFormat="1" applyFont="1" applyFill="1" applyBorder="1" applyAlignment="1" applyProtection="1">
      <alignment vertical="center" wrapText="1"/>
      <protection/>
    </xf>
    <xf numFmtId="188" fontId="3" fillId="0" borderId="22" xfId="0" applyNumberFormat="1" applyFont="1" applyBorder="1" applyAlignment="1">
      <alignment/>
    </xf>
    <xf numFmtId="0" fontId="7" fillId="8" borderId="13" xfId="0" applyNumberFormat="1" applyFont="1" applyFill="1" applyBorder="1" applyAlignment="1" applyProtection="1">
      <alignment horizontal="center" vertical="center"/>
      <protection/>
    </xf>
    <xf numFmtId="0" fontId="6" fillId="8" borderId="13" xfId="0" applyNumberFormat="1" applyFont="1" applyFill="1" applyBorder="1" applyAlignment="1" applyProtection="1">
      <alignment horizontal="left" vertical="center"/>
      <protection/>
    </xf>
    <xf numFmtId="3" fontId="6" fillId="9" borderId="13" xfId="0" applyNumberFormat="1" applyFont="1" applyFill="1" applyBorder="1" applyAlignment="1" applyProtection="1">
      <alignment horizontal="right" vertical="center"/>
      <protection/>
    </xf>
    <xf numFmtId="3" fontId="6" fillId="19" borderId="13" xfId="0" applyNumberFormat="1" applyFont="1" applyFill="1" applyBorder="1" applyAlignment="1" applyProtection="1">
      <alignment horizontal="right" vertical="center"/>
      <protection/>
    </xf>
    <xf numFmtId="0" fontId="6" fillId="8" borderId="13" xfId="0" applyNumberFormat="1" applyFont="1" applyFill="1" applyBorder="1" applyAlignment="1" applyProtection="1">
      <alignment vertical="center"/>
      <protection/>
    </xf>
    <xf numFmtId="3" fontId="6" fillId="10" borderId="13" xfId="0" applyNumberFormat="1" applyFont="1" applyFill="1" applyBorder="1" applyAlignment="1" applyProtection="1">
      <alignment horizontal="right" vertical="center"/>
      <protection/>
    </xf>
    <xf numFmtId="3" fontId="6" fillId="8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Alignment="1" applyProtection="1">
      <alignment/>
      <protection/>
    </xf>
    <xf numFmtId="0" fontId="8" fillId="0" borderId="0" xfId="0" applyFont="1" applyAlignment="1">
      <alignment/>
    </xf>
    <xf numFmtId="3" fontId="2" fillId="0" borderId="13" xfId="0" applyNumberFormat="1" applyFont="1" applyFill="1" applyBorder="1" applyAlignment="1" applyProtection="1">
      <alignment horizontal="left" vertical="center" wrapText="1"/>
      <protection/>
    </xf>
    <xf numFmtId="3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left" vertical="center"/>
      <protection/>
    </xf>
    <xf numFmtId="3" fontId="2" fillId="0" borderId="13" xfId="0" applyNumberFormat="1" applyFont="1" applyFill="1" applyBorder="1" applyAlignment="1" applyProtection="1">
      <alignment horizontal="right" vertical="center"/>
      <protection/>
    </xf>
    <xf numFmtId="0" fontId="2" fillId="0" borderId="13" xfId="0" applyNumberFormat="1" applyFont="1" applyFill="1" applyBorder="1" applyAlignment="1" applyProtection="1">
      <alignment/>
      <protection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vertical="center"/>
      <protection/>
    </xf>
    <xf numFmtId="0" fontId="2" fillId="0" borderId="13" xfId="0" applyNumberFormat="1" applyFont="1" applyFill="1" applyBorder="1" applyAlignment="1" applyProtection="1">
      <alignment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>
      <alignment/>
    </xf>
    <xf numFmtId="188" fontId="3" fillId="0" borderId="13" xfId="0" applyNumberFormat="1" applyFont="1" applyFill="1" applyBorder="1" applyAlignment="1">
      <alignment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6" fillId="4" borderId="0" xfId="0" applyNumberFormat="1" applyFont="1" applyFill="1" applyAlignment="1" applyProtection="1">
      <alignment horizontal="right" vertical="center"/>
      <protection/>
    </xf>
    <xf numFmtId="0" fontId="6" fillId="4" borderId="23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showGridLines="0" showZeros="0" view="pageBreakPreview" zoomScaleSheetLayoutView="100" workbookViewId="0" topLeftCell="A1">
      <selection activeCell="A1" sqref="A1:L1"/>
    </sheetView>
  </sheetViews>
  <sheetFormatPr defaultColWidth="9.125" defaultRowHeight="14.25"/>
  <cols>
    <col min="1" max="1" width="15.25390625" style="0" customWidth="1"/>
    <col min="2" max="2" width="36.375" style="0" customWidth="1"/>
    <col min="3" max="3" width="15.875" style="0" customWidth="1"/>
    <col min="4" max="4" width="11.875" style="0" customWidth="1"/>
    <col min="5" max="5" width="12.625" style="0" customWidth="1"/>
    <col min="6" max="6" width="13.50390625" style="0" customWidth="1"/>
    <col min="7" max="7" width="12.125" style="55" customWidth="1"/>
    <col min="8" max="8" width="37.375" style="0" customWidth="1"/>
    <col min="9" max="9" width="16.00390625" style="0" customWidth="1"/>
    <col min="10" max="10" width="14.00390625" style="0" customWidth="1"/>
    <col min="11" max="11" width="13.625" style="0" customWidth="1"/>
    <col min="12" max="12" width="17.00390625" style="0" customWidth="1"/>
    <col min="13" max="254" width="9.125" style="0" customWidth="1"/>
  </cols>
  <sheetData>
    <row r="1" spans="1:12" ht="33.75" customHeight="1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 ht="16.5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12" ht="16.5" customHeight="1">
      <c r="A3" s="75" t="s">
        <v>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2" ht="16.5" customHeight="1">
      <c r="A4" s="22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4" t="s">
        <v>7</v>
      </c>
      <c r="G4" s="2" t="s">
        <v>2</v>
      </c>
      <c r="H4" s="3" t="s">
        <v>3</v>
      </c>
      <c r="I4" s="3" t="s">
        <v>4</v>
      </c>
      <c r="J4" s="3" t="s">
        <v>5</v>
      </c>
      <c r="K4" s="3" t="s">
        <v>6</v>
      </c>
      <c r="L4" s="4" t="s">
        <v>7</v>
      </c>
    </row>
    <row r="5" spans="1:12" ht="16.5" customHeight="1">
      <c r="A5" s="23"/>
      <c r="B5" s="24" t="s">
        <v>8</v>
      </c>
      <c r="C5" s="25"/>
      <c r="D5" s="26">
        <f>D6</f>
        <v>0</v>
      </c>
      <c r="E5" s="26"/>
      <c r="F5" s="27"/>
      <c r="G5" s="5" t="s">
        <v>9</v>
      </c>
      <c r="H5" s="6" t="s">
        <v>10</v>
      </c>
      <c r="I5" s="7"/>
      <c r="J5" s="7"/>
      <c r="K5" s="7"/>
      <c r="L5" s="8"/>
    </row>
    <row r="6" spans="1:12" ht="16.5" customHeight="1">
      <c r="A6" s="28">
        <v>103</v>
      </c>
      <c r="B6" s="29" t="s">
        <v>11</v>
      </c>
      <c r="C6" s="30"/>
      <c r="D6" s="26"/>
      <c r="E6" s="26"/>
      <c r="F6" s="27"/>
      <c r="G6" s="5">
        <v>208</v>
      </c>
      <c r="H6" s="6" t="s">
        <v>12</v>
      </c>
      <c r="I6" s="9"/>
      <c r="J6" s="9"/>
      <c r="K6" s="9"/>
      <c r="L6" s="10"/>
    </row>
    <row r="7" spans="1:12" ht="16.5" customHeight="1">
      <c r="A7" s="28">
        <v>10306</v>
      </c>
      <c r="B7" s="31" t="s">
        <v>13</v>
      </c>
      <c r="C7" s="32"/>
      <c r="D7" s="26"/>
      <c r="E7" s="26"/>
      <c r="F7" s="27"/>
      <c r="G7" s="5">
        <v>20804</v>
      </c>
      <c r="H7" s="6" t="s">
        <v>14</v>
      </c>
      <c r="I7" s="9"/>
      <c r="J7" s="9"/>
      <c r="K7" s="9"/>
      <c r="L7" s="10"/>
    </row>
    <row r="8" spans="1:12" ht="36" customHeight="1">
      <c r="A8" s="28">
        <v>1030601</v>
      </c>
      <c r="B8" s="31" t="s">
        <v>15</v>
      </c>
      <c r="C8" s="30">
        <f>SUM(C9:C32)</f>
        <v>4605</v>
      </c>
      <c r="D8" s="30">
        <f>SUM(D9:D32)</f>
        <v>670</v>
      </c>
      <c r="E8" s="33">
        <f>F8/C8*100</f>
        <v>-85.5</v>
      </c>
      <c r="F8" s="34">
        <f>D8-C8</f>
        <v>-3935</v>
      </c>
      <c r="G8" s="5">
        <v>2080451</v>
      </c>
      <c r="H8" s="6" t="s">
        <v>16</v>
      </c>
      <c r="I8" s="11"/>
      <c r="J8" s="11"/>
      <c r="K8" s="11"/>
      <c r="L8" s="10"/>
    </row>
    <row r="9" spans="1:12" ht="16.5" customHeight="1">
      <c r="A9" s="28">
        <v>103060103</v>
      </c>
      <c r="B9" s="35" t="s">
        <v>17</v>
      </c>
      <c r="C9" s="36"/>
      <c r="D9" s="26"/>
      <c r="E9" s="33"/>
      <c r="F9" s="34">
        <f aca="true" t="shared" si="0" ref="F9:F53">D9-C9</f>
        <v>0</v>
      </c>
      <c r="G9" s="5">
        <v>223</v>
      </c>
      <c r="H9" s="6" t="s">
        <v>18</v>
      </c>
      <c r="I9" s="9"/>
      <c r="J9" s="9"/>
      <c r="K9" s="9"/>
      <c r="L9" s="10"/>
    </row>
    <row r="10" spans="1:12" ht="42" customHeight="1">
      <c r="A10" s="28">
        <v>103060104</v>
      </c>
      <c r="B10" s="35" t="s">
        <v>19</v>
      </c>
      <c r="C10" s="36"/>
      <c r="D10" s="26"/>
      <c r="E10" s="33"/>
      <c r="F10" s="34">
        <f t="shared" si="0"/>
        <v>0</v>
      </c>
      <c r="G10" s="5">
        <v>22301</v>
      </c>
      <c r="H10" s="6" t="s">
        <v>20</v>
      </c>
      <c r="I10" s="9">
        <f>SUM(I13:I17)</f>
        <v>3282</v>
      </c>
      <c r="J10" s="9">
        <f>SUM(J13:J17)</f>
        <v>5089</v>
      </c>
      <c r="K10" s="9">
        <f aca="true" t="shared" si="1" ref="K10:K15">L10/I10*100</f>
        <v>55.1</v>
      </c>
      <c r="L10" s="12">
        <f>J10-I10</f>
        <v>1807</v>
      </c>
    </row>
    <row r="11" spans="1:12" ht="16.5" customHeight="1">
      <c r="A11" s="28">
        <v>103060105</v>
      </c>
      <c r="B11" s="35" t="s">
        <v>21</v>
      </c>
      <c r="C11" s="36"/>
      <c r="D11" s="26"/>
      <c r="E11" s="33"/>
      <c r="F11" s="34">
        <f t="shared" si="0"/>
        <v>0</v>
      </c>
      <c r="G11" s="5">
        <v>2230101</v>
      </c>
      <c r="H11" s="6" t="s">
        <v>22</v>
      </c>
      <c r="I11" s="11"/>
      <c r="J11" s="11"/>
      <c r="K11" s="9"/>
      <c r="L11" s="12">
        <f aca="true" t="shared" si="2" ref="L11:L53">J11-I11</f>
        <v>0</v>
      </c>
    </row>
    <row r="12" spans="1:12" ht="16.5" customHeight="1">
      <c r="A12" s="28">
        <v>103060106</v>
      </c>
      <c r="B12" s="35" t="s">
        <v>23</v>
      </c>
      <c r="C12" s="36"/>
      <c r="D12" s="26"/>
      <c r="E12" s="33"/>
      <c r="F12" s="34">
        <f t="shared" si="0"/>
        <v>0</v>
      </c>
      <c r="G12" s="5">
        <v>2230102</v>
      </c>
      <c r="H12" s="6" t="s">
        <v>24</v>
      </c>
      <c r="I12" s="11"/>
      <c r="J12" s="11"/>
      <c r="K12" s="9"/>
      <c r="L12" s="12">
        <f t="shared" si="2"/>
        <v>0</v>
      </c>
    </row>
    <row r="13" spans="1:12" ht="32.25" customHeight="1">
      <c r="A13" s="28">
        <v>103060107</v>
      </c>
      <c r="B13" s="35" t="s">
        <v>25</v>
      </c>
      <c r="C13" s="36"/>
      <c r="D13" s="26"/>
      <c r="E13" s="33"/>
      <c r="F13" s="34">
        <f t="shared" si="0"/>
        <v>0</v>
      </c>
      <c r="G13" s="5">
        <v>2230103</v>
      </c>
      <c r="H13" s="6" t="s">
        <v>26</v>
      </c>
      <c r="I13" s="11">
        <v>280</v>
      </c>
      <c r="J13" s="11">
        <v>300</v>
      </c>
      <c r="K13" s="9">
        <f t="shared" si="1"/>
        <v>7.1</v>
      </c>
      <c r="L13" s="12">
        <f t="shared" si="2"/>
        <v>20</v>
      </c>
    </row>
    <row r="14" spans="1:12" ht="16.5" customHeight="1">
      <c r="A14" s="28">
        <v>103060112</v>
      </c>
      <c r="B14" s="35" t="s">
        <v>27</v>
      </c>
      <c r="C14" s="36"/>
      <c r="D14" s="26"/>
      <c r="E14" s="33"/>
      <c r="F14" s="34">
        <f t="shared" si="0"/>
        <v>0</v>
      </c>
      <c r="G14" s="5">
        <v>2230106</v>
      </c>
      <c r="H14" s="6" t="s">
        <v>28</v>
      </c>
      <c r="I14" s="11"/>
      <c r="J14" s="11"/>
      <c r="K14" s="9"/>
      <c r="L14" s="12">
        <f t="shared" si="2"/>
        <v>0</v>
      </c>
    </row>
    <row r="15" spans="1:12" ht="16.5" customHeight="1">
      <c r="A15" s="28">
        <v>103060113</v>
      </c>
      <c r="B15" s="35" t="s">
        <v>29</v>
      </c>
      <c r="C15" s="36">
        <v>200</v>
      </c>
      <c r="D15" s="26">
        <v>280</v>
      </c>
      <c r="E15" s="33">
        <f aca="true" t="shared" si="3" ref="E15:E20">F15/C15*100</f>
        <v>40</v>
      </c>
      <c r="F15" s="34">
        <f t="shared" si="0"/>
        <v>80</v>
      </c>
      <c r="G15" s="5">
        <v>2230107</v>
      </c>
      <c r="H15" s="6" t="s">
        <v>30</v>
      </c>
      <c r="I15" s="11">
        <v>35</v>
      </c>
      <c r="J15" s="11">
        <v>1745</v>
      </c>
      <c r="K15" s="9">
        <f t="shared" si="1"/>
        <v>4885.7</v>
      </c>
      <c r="L15" s="12">
        <f t="shared" si="2"/>
        <v>1710</v>
      </c>
    </row>
    <row r="16" spans="1:12" ht="16.5" customHeight="1">
      <c r="A16" s="28">
        <v>103060114</v>
      </c>
      <c r="B16" s="35" t="s">
        <v>31</v>
      </c>
      <c r="C16" s="36">
        <v>2696</v>
      </c>
      <c r="D16" s="26"/>
      <c r="E16" s="33">
        <f t="shared" si="3"/>
        <v>-100</v>
      </c>
      <c r="F16" s="34">
        <f t="shared" si="0"/>
        <v>-2696</v>
      </c>
      <c r="G16" s="5">
        <v>2230108</v>
      </c>
      <c r="H16" s="6" t="s">
        <v>32</v>
      </c>
      <c r="I16" s="11"/>
      <c r="J16" s="11"/>
      <c r="K16" s="9"/>
      <c r="L16" s="12">
        <f t="shared" si="2"/>
        <v>0</v>
      </c>
    </row>
    <row r="17" spans="1:12" ht="36" customHeight="1">
      <c r="A17" s="28">
        <v>103060115</v>
      </c>
      <c r="B17" s="35" t="s">
        <v>33</v>
      </c>
      <c r="C17" s="36"/>
      <c r="D17" s="26"/>
      <c r="E17" s="33"/>
      <c r="F17" s="34">
        <f t="shared" si="0"/>
        <v>0</v>
      </c>
      <c r="G17" s="5">
        <v>2230199</v>
      </c>
      <c r="H17" s="6" t="s">
        <v>34</v>
      </c>
      <c r="I17" s="11">
        <v>2967</v>
      </c>
      <c r="J17" s="11">
        <v>3044</v>
      </c>
      <c r="K17" s="9">
        <f>L17/I17*100</f>
        <v>2.6</v>
      </c>
      <c r="L17" s="12">
        <f t="shared" si="2"/>
        <v>77</v>
      </c>
    </row>
    <row r="18" spans="1:12" ht="16.5" customHeight="1">
      <c r="A18" s="28">
        <v>103060116</v>
      </c>
      <c r="B18" s="35" t="s">
        <v>35</v>
      </c>
      <c r="C18" s="36"/>
      <c r="D18" s="26"/>
      <c r="E18" s="33"/>
      <c r="F18" s="34">
        <f t="shared" si="0"/>
        <v>0</v>
      </c>
      <c r="G18" s="5">
        <v>22302</v>
      </c>
      <c r="H18" s="6" t="s">
        <v>36</v>
      </c>
      <c r="I18" s="9">
        <f>SUM(I19:I22)</f>
        <v>3389</v>
      </c>
      <c r="J18" s="9">
        <f>SUM(J19:J22)</f>
        <v>105</v>
      </c>
      <c r="K18" s="9">
        <f>L18/I18*100</f>
        <v>-96.9</v>
      </c>
      <c r="L18" s="12">
        <f t="shared" si="2"/>
        <v>-3284</v>
      </c>
    </row>
    <row r="19" spans="1:12" ht="16.5" customHeight="1">
      <c r="A19" s="28">
        <v>103060118</v>
      </c>
      <c r="B19" s="35" t="s">
        <v>37</v>
      </c>
      <c r="C19" s="36">
        <v>1611</v>
      </c>
      <c r="D19" s="26">
        <v>227</v>
      </c>
      <c r="E19" s="33">
        <f t="shared" si="3"/>
        <v>-85.9</v>
      </c>
      <c r="F19" s="34">
        <f t="shared" si="0"/>
        <v>-1384</v>
      </c>
      <c r="G19" s="5">
        <v>2230202</v>
      </c>
      <c r="H19" s="6" t="s">
        <v>38</v>
      </c>
      <c r="I19" s="11">
        <v>3359</v>
      </c>
      <c r="J19" s="11">
        <v>45</v>
      </c>
      <c r="K19" s="9">
        <f>L19/I19*100</f>
        <v>-98.7</v>
      </c>
      <c r="L19" s="12">
        <f t="shared" si="2"/>
        <v>-3314</v>
      </c>
    </row>
    <row r="20" spans="1:12" ht="16.5" customHeight="1">
      <c r="A20" s="28">
        <v>103060119</v>
      </c>
      <c r="B20" s="35" t="s">
        <v>39</v>
      </c>
      <c r="C20" s="36">
        <v>97</v>
      </c>
      <c r="D20" s="26">
        <v>53</v>
      </c>
      <c r="E20" s="33">
        <f t="shared" si="3"/>
        <v>-45.4</v>
      </c>
      <c r="F20" s="34">
        <f t="shared" si="0"/>
        <v>-44</v>
      </c>
      <c r="G20" s="5">
        <v>2230203</v>
      </c>
      <c r="H20" s="6" t="s">
        <v>40</v>
      </c>
      <c r="I20" s="11"/>
      <c r="J20" s="11"/>
      <c r="K20" s="9"/>
      <c r="L20" s="12">
        <f t="shared" si="2"/>
        <v>0</v>
      </c>
    </row>
    <row r="21" spans="1:12" ht="16.5" customHeight="1">
      <c r="A21" s="28">
        <v>103060120</v>
      </c>
      <c r="B21" s="35" t="s">
        <v>41</v>
      </c>
      <c r="C21" s="36"/>
      <c r="D21" s="26"/>
      <c r="E21" s="33"/>
      <c r="F21" s="34">
        <f t="shared" si="0"/>
        <v>0</v>
      </c>
      <c r="G21" s="5">
        <v>2230204</v>
      </c>
      <c r="H21" s="6" t="s">
        <v>42</v>
      </c>
      <c r="I21" s="11"/>
      <c r="J21" s="11"/>
      <c r="K21" s="9"/>
      <c r="L21" s="12">
        <f t="shared" si="2"/>
        <v>0</v>
      </c>
    </row>
    <row r="22" spans="1:12" ht="16.5" customHeight="1">
      <c r="A22" s="28">
        <v>103060122</v>
      </c>
      <c r="B22" s="35" t="s">
        <v>43</v>
      </c>
      <c r="C22" s="36"/>
      <c r="D22" s="26"/>
      <c r="E22" s="33"/>
      <c r="F22" s="34">
        <f t="shared" si="0"/>
        <v>0</v>
      </c>
      <c r="G22" s="5">
        <v>2230206</v>
      </c>
      <c r="H22" s="6" t="s">
        <v>44</v>
      </c>
      <c r="I22" s="11">
        <v>30</v>
      </c>
      <c r="J22" s="11">
        <v>60</v>
      </c>
      <c r="K22" s="9">
        <f>L22/I22*100</f>
        <v>100</v>
      </c>
      <c r="L22" s="12">
        <f t="shared" si="2"/>
        <v>30</v>
      </c>
    </row>
    <row r="23" spans="1:12" ht="16.5" customHeight="1">
      <c r="A23" s="28">
        <v>103060123</v>
      </c>
      <c r="B23" s="35" t="s">
        <v>45</v>
      </c>
      <c r="C23" s="36"/>
      <c r="D23" s="26"/>
      <c r="E23" s="33"/>
      <c r="F23" s="34">
        <f t="shared" si="0"/>
        <v>0</v>
      </c>
      <c r="G23" s="5">
        <v>2230207</v>
      </c>
      <c r="H23" s="6" t="s">
        <v>46</v>
      </c>
      <c r="I23" s="11"/>
      <c r="J23" s="11"/>
      <c r="K23" s="9"/>
      <c r="L23" s="12">
        <f t="shared" si="2"/>
        <v>0</v>
      </c>
    </row>
    <row r="24" spans="1:12" ht="16.5" customHeight="1">
      <c r="A24" s="28">
        <v>103060124</v>
      </c>
      <c r="B24" s="35" t="s">
        <v>47</v>
      </c>
      <c r="C24" s="36"/>
      <c r="D24" s="26"/>
      <c r="E24" s="33"/>
      <c r="F24" s="34">
        <f t="shared" si="0"/>
        <v>0</v>
      </c>
      <c r="G24" s="5">
        <v>2230299</v>
      </c>
      <c r="H24" s="6" t="s">
        <v>48</v>
      </c>
      <c r="I24" s="11"/>
      <c r="J24" s="11"/>
      <c r="K24" s="9"/>
      <c r="L24" s="12">
        <f t="shared" si="2"/>
        <v>0</v>
      </c>
    </row>
    <row r="25" spans="1:12" ht="16.5" customHeight="1">
      <c r="A25" s="28">
        <v>103060125</v>
      </c>
      <c r="B25" s="35" t="s">
        <v>49</v>
      </c>
      <c r="C25" s="36"/>
      <c r="D25" s="26"/>
      <c r="E25" s="33"/>
      <c r="F25" s="34">
        <f t="shared" si="0"/>
        <v>0</v>
      </c>
      <c r="G25" s="5">
        <v>22303</v>
      </c>
      <c r="H25" s="6" t="s">
        <v>50</v>
      </c>
      <c r="I25" s="9">
        <f>I26</f>
        <v>1291</v>
      </c>
      <c r="J25" s="9">
        <f>J26</f>
        <v>2565</v>
      </c>
      <c r="K25" s="9">
        <f>L25/I25*100</f>
        <v>98.7</v>
      </c>
      <c r="L25" s="12">
        <f t="shared" si="2"/>
        <v>1274</v>
      </c>
    </row>
    <row r="26" spans="1:12" ht="16.5" customHeight="1">
      <c r="A26" s="28">
        <v>103060126</v>
      </c>
      <c r="B26" s="35" t="s">
        <v>51</v>
      </c>
      <c r="C26" s="36"/>
      <c r="D26" s="26"/>
      <c r="E26" s="33"/>
      <c r="F26" s="34">
        <f t="shared" si="0"/>
        <v>0</v>
      </c>
      <c r="G26" s="5">
        <v>2230301</v>
      </c>
      <c r="H26" s="6" t="s">
        <v>52</v>
      </c>
      <c r="I26" s="11">
        <v>1291</v>
      </c>
      <c r="J26" s="11">
        <v>2565</v>
      </c>
      <c r="K26" s="9">
        <f>L26/I26*100</f>
        <v>98.7</v>
      </c>
      <c r="L26" s="12">
        <f t="shared" si="2"/>
        <v>1274</v>
      </c>
    </row>
    <row r="27" spans="1:12" ht="16.5" customHeight="1">
      <c r="A27" s="28">
        <v>103060127</v>
      </c>
      <c r="B27" s="35" t="s">
        <v>53</v>
      </c>
      <c r="C27" s="36"/>
      <c r="D27" s="26"/>
      <c r="E27" s="33"/>
      <c r="F27" s="34">
        <f t="shared" si="0"/>
        <v>0</v>
      </c>
      <c r="G27" s="5">
        <v>22304</v>
      </c>
      <c r="H27" s="6" t="s">
        <v>54</v>
      </c>
      <c r="I27" s="9"/>
      <c r="J27" s="9"/>
      <c r="K27" s="9"/>
      <c r="L27" s="12">
        <f t="shared" si="2"/>
        <v>0</v>
      </c>
    </row>
    <row r="28" spans="1:12" ht="16.5" customHeight="1">
      <c r="A28" s="28">
        <v>103060131</v>
      </c>
      <c r="B28" s="35" t="s">
        <v>55</v>
      </c>
      <c r="C28" s="36"/>
      <c r="D28" s="26"/>
      <c r="E28" s="33"/>
      <c r="F28" s="34">
        <f t="shared" si="0"/>
        <v>0</v>
      </c>
      <c r="G28" s="5">
        <v>22399</v>
      </c>
      <c r="H28" s="6" t="s">
        <v>56</v>
      </c>
      <c r="I28" s="9">
        <f>I29</f>
        <v>268</v>
      </c>
      <c r="J28" s="9">
        <f>J29</f>
        <v>220</v>
      </c>
      <c r="K28" s="9">
        <f>L28/I28*100</f>
        <v>-17.9</v>
      </c>
      <c r="L28" s="12">
        <f t="shared" si="2"/>
        <v>-48</v>
      </c>
    </row>
    <row r="29" spans="1:12" ht="16.5" customHeight="1">
      <c r="A29" s="28">
        <v>103060132</v>
      </c>
      <c r="B29" s="35" t="s">
        <v>57</v>
      </c>
      <c r="C29" s="36"/>
      <c r="D29" s="26"/>
      <c r="E29" s="33"/>
      <c r="F29" s="34">
        <f t="shared" si="0"/>
        <v>0</v>
      </c>
      <c r="G29" s="5">
        <v>2239901</v>
      </c>
      <c r="H29" s="6" t="s">
        <v>58</v>
      </c>
      <c r="I29" s="11">
        <v>268</v>
      </c>
      <c r="J29" s="11">
        <v>220</v>
      </c>
      <c r="K29" s="9">
        <f>L29/I29*100</f>
        <v>-17.9</v>
      </c>
      <c r="L29" s="12">
        <f t="shared" si="2"/>
        <v>-48</v>
      </c>
    </row>
    <row r="30" spans="1:12" ht="16.5" customHeight="1">
      <c r="A30" s="28">
        <v>103060133</v>
      </c>
      <c r="B30" s="35" t="s">
        <v>59</v>
      </c>
      <c r="C30" s="36"/>
      <c r="D30" s="26"/>
      <c r="E30" s="33"/>
      <c r="F30" s="34">
        <f t="shared" si="0"/>
        <v>0</v>
      </c>
      <c r="G30" s="5"/>
      <c r="H30" s="6" t="s">
        <v>60</v>
      </c>
      <c r="I30" s="9"/>
      <c r="J30" s="9"/>
      <c r="K30" s="9"/>
      <c r="L30" s="12">
        <f t="shared" si="2"/>
        <v>0</v>
      </c>
    </row>
    <row r="31" spans="1:12" ht="16.5" customHeight="1">
      <c r="A31" s="28">
        <v>103060134</v>
      </c>
      <c r="B31" s="35" t="s">
        <v>61</v>
      </c>
      <c r="C31" s="36"/>
      <c r="D31" s="26"/>
      <c r="E31" s="33"/>
      <c r="F31" s="34">
        <f t="shared" si="0"/>
        <v>0</v>
      </c>
      <c r="G31" s="5">
        <v>23008</v>
      </c>
      <c r="H31" s="6" t="s">
        <v>62</v>
      </c>
      <c r="I31" s="9">
        <v>1340</v>
      </c>
      <c r="J31" s="9">
        <f>J32</f>
        <v>1264</v>
      </c>
      <c r="K31" s="9">
        <f>L31/I31*100</f>
        <v>-5.7</v>
      </c>
      <c r="L31" s="12">
        <f t="shared" si="2"/>
        <v>-76</v>
      </c>
    </row>
    <row r="32" spans="1:12" ht="41.25" customHeight="1">
      <c r="A32" s="28">
        <v>103060198</v>
      </c>
      <c r="B32" s="35" t="s">
        <v>63</v>
      </c>
      <c r="C32" s="36">
        <v>1</v>
      </c>
      <c r="D32" s="26">
        <v>110</v>
      </c>
      <c r="E32" s="33"/>
      <c r="F32" s="34">
        <f t="shared" si="0"/>
        <v>109</v>
      </c>
      <c r="G32" s="5">
        <v>2300803</v>
      </c>
      <c r="H32" s="6" t="s">
        <v>64</v>
      </c>
      <c r="I32" s="11">
        <v>1340</v>
      </c>
      <c r="J32" s="11">
        <v>1264</v>
      </c>
      <c r="K32" s="9">
        <f>L32/I32*100</f>
        <v>-5.7</v>
      </c>
      <c r="L32" s="12">
        <f t="shared" si="2"/>
        <v>-76</v>
      </c>
    </row>
    <row r="33" spans="1:12" ht="16.5" customHeight="1">
      <c r="A33" s="28">
        <v>1030602</v>
      </c>
      <c r="B33" s="35" t="s">
        <v>65</v>
      </c>
      <c r="C33" s="37">
        <f>SUM(C34:C37)</f>
        <v>2310</v>
      </c>
      <c r="D33" s="37">
        <f>SUM(D34:D37)</f>
        <v>556</v>
      </c>
      <c r="E33" s="33">
        <f>F33/C33*100</f>
        <v>-75.9</v>
      </c>
      <c r="F33" s="34">
        <f t="shared" si="0"/>
        <v>-1754</v>
      </c>
      <c r="G33" s="13"/>
      <c r="H33" s="6"/>
      <c r="I33" s="11"/>
      <c r="J33" s="11"/>
      <c r="K33" s="9"/>
      <c r="L33" s="12">
        <f t="shared" si="2"/>
        <v>0</v>
      </c>
    </row>
    <row r="34" spans="1:12" ht="43.5" customHeight="1">
      <c r="A34" s="28">
        <v>103060202</v>
      </c>
      <c r="B34" s="35" t="s">
        <v>66</v>
      </c>
      <c r="C34" s="36"/>
      <c r="D34" s="26"/>
      <c r="E34" s="33"/>
      <c r="F34" s="34">
        <f t="shared" si="0"/>
        <v>0</v>
      </c>
      <c r="G34" s="13"/>
      <c r="H34" s="6"/>
      <c r="I34" s="11"/>
      <c r="J34" s="11"/>
      <c r="K34" s="9"/>
      <c r="L34" s="12">
        <f t="shared" si="2"/>
        <v>0</v>
      </c>
    </row>
    <row r="35" spans="1:12" ht="36.75" customHeight="1">
      <c r="A35" s="28">
        <v>103060203</v>
      </c>
      <c r="B35" s="35" t="s">
        <v>67</v>
      </c>
      <c r="C35" s="36">
        <v>2310</v>
      </c>
      <c r="D35" s="26">
        <v>556</v>
      </c>
      <c r="E35" s="33">
        <f>F35/C35*100</f>
        <v>-75.9</v>
      </c>
      <c r="F35" s="34">
        <f t="shared" si="0"/>
        <v>-1754</v>
      </c>
      <c r="G35" s="13"/>
      <c r="H35" s="6"/>
      <c r="I35" s="9"/>
      <c r="J35" s="9"/>
      <c r="K35" s="9"/>
      <c r="L35" s="12">
        <f t="shared" si="2"/>
        <v>0</v>
      </c>
    </row>
    <row r="36" spans="1:12" ht="39.75" customHeight="1">
      <c r="A36" s="28">
        <v>103060204</v>
      </c>
      <c r="B36" s="35" t="s">
        <v>68</v>
      </c>
      <c r="C36" s="36"/>
      <c r="D36" s="26"/>
      <c r="E36" s="33"/>
      <c r="F36" s="34">
        <f t="shared" si="0"/>
        <v>0</v>
      </c>
      <c r="G36" s="13"/>
      <c r="H36" s="6"/>
      <c r="I36" s="11"/>
      <c r="J36" s="11"/>
      <c r="K36" s="9"/>
      <c r="L36" s="12">
        <f t="shared" si="2"/>
        <v>0</v>
      </c>
    </row>
    <row r="37" spans="1:12" ht="40.5" customHeight="1">
      <c r="A37" s="28">
        <v>103060298</v>
      </c>
      <c r="B37" s="35" t="s">
        <v>69</v>
      </c>
      <c r="C37" s="36"/>
      <c r="D37" s="26"/>
      <c r="E37" s="33"/>
      <c r="F37" s="34">
        <f t="shared" si="0"/>
        <v>0</v>
      </c>
      <c r="G37" s="13"/>
      <c r="H37" s="6"/>
      <c r="I37" s="11"/>
      <c r="J37" s="11"/>
      <c r="K37" s="9"/>
      <c r="L37" s="12">
        <f t="shared" si="2"/>
        <v>0</v>
      </c>
    </row>
    <row r="38" spans="1:12" ht="16.5" customHeight="1">
      <c r="A38" s="28">
        <v>1030603</v>
      </c>
      <c r="B38" s="35" t="s">
        <v>70</v>
      </c>
      <c r="C38" s="36"/>
      <c r="D38" s="33">
        <f>D40</f>
        <v>5000</v>
      </c>
      <c r="E38" s="33"/>
      <c r="F38" s="34">
        <f t="shared" si="0"/>
        <v>5000</v>
      </c>
      <c r="G38" s="13"/>
      <c r="H38" s="6"/>
      <c r="I38" s="11"/>
      <c r="J38" s="11"/>
      <c r="K38" s="9"/>
      <c r="L38" s="12">
        <f t="shared" si="2"/>
        <v>0</v>
      </c>
    </row>
    <row r="39" spans="1:12" ht="16.5" customHeight="1">
      <c r="A39" s="28">
        <v>103060301</v>
      </c>
      <c r="B39" s="35" t="s">
        <v>71</v>
      </c>
      <c r="C39" s="36"/>
      <c r="D39" s="26"/>
      <c r="E39" s="33"/>
      <c r="F39" s="34">
        <f t="shared" si="0"/>
        <v>0</v>
      </c>
      <c r="G39" s="13"/>
      <c r="H39" s="6"/>
      <c r="I39" s="11"/>
      <c r="J39" s="11"/>
      <c r="K39" s="9"/>
      <c r="L39" s="12">
        <f t="shared" si="2"/>
        <v>0</v>
      </c>
    </row>
    <row r="40" spans="1:12" ht="16.5" customHeight="1">
      <c r="A40" s="28">
        <v>103060304</v>
      </c>
      <c r="B40" s="35" t="s">
        <v>72</v>
      </c>
      <c r="C40" s="36"/>
      <c r="D40" s="26">
        <v>5000</v>
      </c>
      <c r="E40" s="33"/>
      <c r="F40" s="34">
        <f t="shared" si="0"/>
        <v>5000</v>
      </c>
      <c r="G40" s="13"/>
      <c r="H40" s="6"/>
      <c r="I40" s="11"/>
      <c r="J40" s="11"/>
      <c r="K40" s="9"/>
      <c r="L40" s="12">
        <f t="shared" si="2"/>
        <v>0</v>
      </c>
    </row>
    <row r="41" spans="1:12" ht="16.5" customHeight="1">
      <c r="A41" s="28">
        <v>103060305</v>
      </c>
      <c r="B41" s="35" t="s">
        <v>73</v>
      </c>
      <c r="C41" s="36"/>
      <c r="D41" s="26"/>
      <c r="E41" s="33"/>
      <c r="F41" s="34">
        <f t="shared" si="0"/>
        <v>0</v>
      </c>
      <c r="G41" s="13"/>
      <c r="H41" s="6"/>
      <c r="I41" s="11"/>
      <c r="J41" s="11"/>
      <c r="K41" s="9"/>
      <c r="L41" s="12">
        <f t="shared" si="2"/>
        <v>0</v>
      </c>
    </row>
    <row r="42" spans="1:12" ht="16.5" customHeight="1">
      <c r="A42" s="28">
        <v>103060307</v>
      </c>
      <c r="B42" s="35" t="s">
        <v>74</v>
      </c>
      <c r="C42" s="36"/>
      <c r="D42" s="26"/>
      <c r="E42" s="33"/>
      <c r="F42" s="34">
        <f t="shared" si="0"/>
        <v>0</v>
      </c>
      <c r="G42" s="13"/>
      <c r="H42" s="6"/>
      <c r="I42" s="11"/>
      <c r="J42" s="11"/>
      <c r="K42" s="9"/>
      <c r="L42" s="12">
        <f t="shared" si="2"/>
        <v>0</v>
      </c>
    </row>
    <row r="43" spans="1:12" ht="36.75" customHeight="1">
      <c r="A43" s="28">
        <v>103060398</v>
      </c>
      <c r="B43" s="35" t="s">
        <v>75</v>
      </c>
      <c r="C43" s="36"/>
      <c r="D43" s="26"/>
      <c r="E43" s="33"/>
      <c r="F43" s="34">
        <f t="shared" si="0"/>
        <v>0</v>
      </c>
      <c r="G43" s="13"/>
      <c r="H43" s="6"/>
      <c r="I43" s="11"/>
      <c r="J43" s="11"/>
      <c r="K43" s="9"/>
      <c r="L43" s="12">
        <f t="shared" si="2"/>
        <v>0</v>
      </c>
    </row>
    <row r="44" spans="1:12" ht="16.5" customHeight="1">
      <c r="A44" s="28">
        <v>1030604</v>
      </c>
      <c r="B44" s="35" t="s">
        <v>76</v>
      </c>
      <c r="C44" s="36"/>
      <c r="D44" s="26"/>
      <c r="E44" s="33"/>
      <c r="F44" s="34">
        <f t="shared" si="0"/>
        <v>0</v>
      </c>
      <c r="G44" s="13"/>
      <c r="H44" s="6"/>
      <c r="I44" s="11"/>
      <c r="J44" s="11"/>
      <c r="K44" s="9"/>
      <c r="L44" s="12">
        <f t="shared" si="2"/>
        <v>0</v>
      </c>
    </row>
    <row r="45" spans="1:12" ht="16.5" customHeight="1">
      <c r="A45" s="28">
        <v>103060401</v>
      </c>
      <c r="B45" s="35" t="s">
        <v>77</v>
      </c>
      <c r="C45" s="36"/>
      <c r="D45" s="26"/>
      <c r="E45" s="33"/>
      <c r="F45" s="34">
        <f t="shared" si="0"/>
        <v>0</v>
      </c>
      <c r="G45" s="13"/>
      <c r="H45" s="6"/>
      <c r="I45" s="11"/>
      <c r="J45" s="11"/>
      <c r="K45" s="9"/>
      <c r="L45" s="12">
        <f t="shared" si="2"/>
        <v>0</v>
      </c>
    </row>
    <row r="46" spans="1:12" ht="16.5" customHeight="1">
      <c r="A46" s="28">
        <v>103060402</v>
      </c>
      <c r="B46" s="35" t="s">
        <v>78</v>
      </c>
      <c r="C46" s="36"/>
      <c r="D46" s="26"/>
      <c r="E46" s="33"/>
      <c r="F46" s="34">
        <f t="shared" si="0"/>
        <v>0</v>
      </c>
      <c r="G46" s="13"/>
      <c r="H46" s="6"/>
      <c r="I46" s="9"/>
      <c r="J46" s="9"/>
      <c r="K46" s="9"/>
      <c r="L46" s="12">
        <f t="shared" si="2"/>
        <v>0</v>
      </c>
    </row>
    <row r="47" spans="1:12" ht="40.5" customHeight="1">
      <c r="A47" s="28">
        <v>103060498</v>
      </c>
      <c r="B47" s="35" t="s">
        <v>79</v>
      </c>
      <c r="C47" s="36"/>
      <c r="D47" s="26"/>
      <c r="E47" s="33"/>
      <c r="F47" s="34">
        <f t="shared" si="0"/>
        <v>0</v>
      </c>
      <c r="G47" s="13"/>
      <c r="H47" s="6"/>
      <c r="I47" s="11"/>
      <c r="J47" s="11"/>
      <c r="K47" s="9"/>
      <c r="L47" s="12">
        <f t="shared" si="2"/>
        <v>0</v>
      </c>
    </row>
    <row r="48" spans="1:12" ht="16.5" customHeight="1">
      <c r="A48" s="28">
        <v>1030698</v>
      </c>
      <c r="B48" s="35" t="s">
        <v>80</v>
      </c>
      <c r="C48" s="37">
        <v>614</v>
      </c>
      <c r="D48" s="33">
        <v>90</v>
      </c>
      <c r="E48" s="33">
        <f aca="true" t="shared" si="4" ref="E48:E53">F48/C48*100</f>
        <v>-85.3</v>
      </c>
      <c r="F48" s="34">
        <f t="shared" si="0"/>
        <v>-524</v>
      </c>
      <c r="G48" s="13"/>
      <c r="H48" s="6"/>
      <c r="I48" s="11"/>
      <c r="J48" s="11"/>
      <c r="K48" s="9"/>
      <c r="L48" s="12">
        <f t="shared" si="2"/>
        <v>0</v>
      </c>
    </row>
    <row r="49" spans="1:12" ht="16.5" customHeight="1">
      <c r="A49" s="38"/>
      <c r="B49" s="39" t="s">
        <v>81</v>
      </c>
      <c r="C49" s="37">
        <f>C48+C33+C8</f>
        <v>7529</v>
      </c>
      <c r="D49" s="9">
        <f>D48+D38+D33+D8</f>
        <v>6316</v>
      </c>
      <c r="E49" s="33">
        <f t="shared" si="4"/>
        <v>-16.1</v>
      </c>
      <c r="F49" s="34">
        <f t="shared" si="0"/>
        <v>-1213</v>
      </c>
      <c r="G49" s="13"/>
      <c r="H49" s="14" t="s">
        <v>82</v>
      </c>
      <c r="I49" s="9">
        <f>I10+I18+I25+I28+I31</f>
        <v>9570</v>
      </c>
      <c r="J49" s="9">
        <f>J10+J18+J25+J28+J31</f>
        <v>9243</v>
      </c>
      <c r="K49" s="9">
        <f>L49/I49*100</f>
        <v>-3.4</v>
      </c>
      <c r="L49" s="12">
        <f t="shared" si="2"/>
        <v>-327</v>
      </c>
    </row>
    <row r="50" spans="1:12" ht="18" customHeight="1">
      <c r="A50" s="40"/>
      <c r="B50" s="35" t="s">
        <v>83</v>
      </c>
      <c r="C50" s="37">
        <v>4968</v>
      </c>
      <c r="D50" s="33">
        <v>2927</v>
      </c>
      <c r="E50" s="33">
        <f t="shared" si="4"/>
        <v>-41.1</v>
      </c>
      <c r="F50" s="34">
        <f t="shared" si="0"/>
        <v>-2041</v>
      </c>
      <c r="G50" s="15"/>
      <c r="H50" s="6" t="s">
        <v>84</v>
      </c>
      <c r="I50" s="16">
        <f>SUM(I51:I52)</f>
        <v>2927</v>
      </c>
      <c r="J50" s="17"/>
      <c r="K50" s="9">
        <f>L50/I50*100</f>
        <v>-100</v>
      </c>
      <c r="L50" s="12">
        <f t="shared" si="2"/>
        <v>-2927</v>
      </c>
    </row>
    <row r="51" spans="1:12" ht="18" customHeight="1">
      <c r="A51" s="41"/>
      <c r="B51" s="6" t="s">
        <v>85</v>
      </c>
      <c r="C51" s="42">
        <v>4298</v>
      </c>
      <c r="D51" s="43">
        <v>2485</v>
      </c>
      <c r="E51" s="33">
        <f t="shared" si="4"/>
        <v>-42.2</v>
      </c>
      <c r="F51" s="34">
        <f t="shared" si="0"/>
        <v>-1813</v>
      </c>
      <c r="G51" s="18"/>
      <c r="H51" s="6" t="s">
        <v>85</v>
      </c>
      <c r="I51" s="19">
        <v>2485</v>
      </c>
      <c r="J51" s="19"/>
      <c r="K51" s="9">
        <f>L51/I51*100</f>
        <v>-100</v>
      </c>
      <c r="L51" s="12">
        <f t="shared" si="2"/>
        <v>-2485</v>
      </c>
    </row>
    <row r="52" spans="1:12" ht="18" customHeight="1">
      <c r="A52" s="41"/>
      <c r="B52" s="6" t="s">
        <v>86</v>
      </c>
      <c r="C52" s="42">
        <v>670</v>
      </c>
      <c r="D52" s="43">
        <v>442</v>
      </c>
      <c r="E52" s="33">
        <f t="shared" si="4"/>
        <v>-34</v>
      </c>
      <c r="F52" s="34">
        <f t="shared" si="0"/>
        <v>-228</v>
      </c>
      <c r="G52" s="18"/>
      <c r="H52" s="6" t="s">
        <v>86</v>
      </c>
      <c r="I52" s="19">
        <v>442</v>
      </c>
      <c r="J52" s="19"/>
      <c r="K52" s="9">
        <f>L52/I52*100</f>
        <v>-100</v>
      </c>
      <c r="L52" s="12">
        <f t="shared" si="2"/>
        <v>-442</v>
      </c>
    </row>
    <row r="53" spans="1:12" ht="17.25" customHeight="1">
      <c r="A53" s="44"/>
      <c r="B53" s="45" t="s">
        <v>81</v>
      </c>
      <c r="C53" s="46">
        <f>C49+C50</f>
        <v>12497</v>
      </c>
      <c r="D53" s="47">
        <f>D49+D50</f>
        <v>9243</v>
      </c>
      <c r="E53" s="33">
        <f t="shared" si="4"/>
        <v>-26</v>
      </c>
      <c r="F53" s="34">
        <f t="shared" si="0"/>
        <v>-3254</v>
      </c>
      <c r="G53" s="20"/>
      <c r="H53" s="14" t="s">
        <v>82</v>
      </c>
      <c r="I53" s="16">
        <f>I49+I50</f>
        <v>12497</v>
      </c>
      <c r="J53" s="9">
        <f>J49</f>
        <v>9243</v>
      </c>
      <c r="K53" s="9">
        <f>L53/I53*100</f>
        <v>-26</v>
      </c>
      <c r="L53" s="12">
        <f t="shared" si="2"/>
        <v>-3254</v>
      </c>
    </row>
    <row r="55" ht="18.75">
      <c r="K55" s="56"/>
    </row>
  </sheetData>
  <sheetProtection/>
  <mergeCells count="3">
    <mergeCell ref="A1:L1"/>
    <mergeCell ref="A2:L2"/>
    <mergeCell ref="A3:L3"/>
  </mergeCells>
  <printOptions gridLines="1" horizontalCentered="1" verticalCentered="1"/>
  <pageMargins left="0.32" right="0.38" top="0.9" bottom="0.98" header="0.51" footer="0"/>
  <pageSetup blackAndWhite="1" fitToHeight="1" fitToWidth="1" horizontalDpi="600" verticalDpi="600" orientation="portrait" paperSize="8" scale="60" r:id="rId1"/>
  <headerFooter alignWithMargins="0">
    <oddHeader>&amp;C@$</oddHeader>
    <oddFooter>&amp;C@&amp;- &amp;P&amp;-$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showGridLines="0" showZeros="0" workbookViewId="0" topLeftCell="A1">
      <selection activeCell="D10" sqref="D10"/>
    </sheetView>
  </sheetViews>
  <sheetFormatPr defaultColWidth="9.125" defaultRowHeight="14.25"/>
  <cols>
    <col min="1" max="1" width="34.25390625" style="0" customWidth="1"/>
    <col min="2" max="2" width="26.00390625" style="0" customWidth="1"/>
    <col min="3" max="3" width="35.25390625" style="0" customWidth="1"/>
    <col min="4" max="4" width="26.00390625" style="0" customWidth="1"/>
  </cols>
  <sheetData>
    <row r="1" spans="1:4" ht="33.75" customHeight="1">
      <c r="A1" s="73" t="s">
        <v>87</v>
      </c>
      <c r="B1" s="73"/>
      <c r="C1" s="73"/>
      <c r="D1" s="73"/>
    </row>
    <row r="2" spans="1:4" ht="16.5" customHeight="1">
      <c r="A2" s="76" t="s">
        <v>88</v>
      </c>
      <c r="B2" s="76"/>
      <c r="C2" s="76"/>
      <c r="D2" s="76"/>
    </row>
    <row r="3" spans="1:4" ht="16.5" customHeight="1">
      <c r="A3" s="76" t="s">
        <v>1</v>
      </c>
      <c r="B3" s="76"/>
      <c r="C3" s="76"/>
      <c r="D3" s="76"/>
    </row>
    <row r="4" spans="1:4" ht="16.5" customHeight="1">
      <c r="A4" s="48" t="s">
        <v>3</v>
      </c>
      <c r="B4" s="48" t="s">
        <v>89</v>
      </c>
      <c r="C4" s="48" t="s">
        <v>3</v>
      </c>
      <c r="D4" s="48" t="s">
        <v>89</v>
      </c>
    </row>
    <row r="5" spans="1:4" ht="16.5" customHeight="1">
      <c r="A5" s="49" t="s">
        <v>8</v>
      </c>
      <c r="B5" s="50" t="e">
        <f>'L10'!#REF!</f>
        <v>#REF!</v>
      </c>
      <c r="C5" s="49" t="s">
        <v>10</v>
      </c>
      <c r="D5" s="50" t="e">
        <f>'L10'!#REF!</f>
        <v>#REF!</v>
      </c>
    </row>
    <row r="6" spans="1:4" ht="17.25" customHeight="1">
      <c r="A6" s="49" t="s">
        <v>90</v>
      </c>
      <c r="B6" s="51">
        <v>0</v>
      </c>
      <c r="C6" s="49" t="s">
        <v>91</v>
      </c>
      <c r="D6" s="51">
        <v>0</v>
      </c>
    </row>
    <row r="7" spans="1:4" ht="17.25" customHeight="1">
      <c r="A7" s="52" t="s">
        <v>92</v>
      </c>
      <c r="B7" s="53">
        <v>0</v>
      </c>
      <c r="C7" s="52" t="s">
        <v>64</v>
      </c>
      <c r="D7" s="53">
        <v>0</v>
      </c>
    </row>
    <row r="8" spans="1:4" ht="17.25" customHeight="1">
      <c r="A8" s="49" t="s">
        <v>93</v>
      </c>
      <c r="B8" s="51">
        <v>0</v>
      </c>
      <c r="C8" s="49" t="s">
        <v>94</v>
      </c>
      <c r="D8" s="51">
        <v>0</v>
      </c>
    </row>
    <row r="9" spans="1:4" ht="16.5" customHeight="1">
      <c r="A9" s="49"/>
      <c r="B9" s="54"/>
      <c r="C9" s="52" t="s">
        <v>95</v>
      </c>
      <c r="D9" s="50" t="e">
        <f>B10-D5-D6-D7-D8</f>
        <v>#REF!</v>
      </c>
    </row>
    <row r="10" spans="1:4" ht="16.5" customHeight="1">
      <c r="A10" s="48" t="s">
        <v>96</v>
      </c>
      <c r="B10" s="50" t="e">
        <f>B5+B6+B7+B8</f>
        <v>#REF!</v>
      </c>
      <c r="C10" s="48" t="s">
        <v>97</v>
      </c>
      <c r="D10" s="50" t="e">
        <f>D5+D6+D7+D8+D9</f>
        <v>#REF!</v>
      </c>
    </row>
  </sheetData>
  <sheetProtection/>
  <mergeCells count="3">
    <mergeCell ref="A1:D1"/>
    <mergeCell ref="A2:D2"/>
    <mergeCell ref="A3:D3"/>
  </mergeCells>
  <printOptions gridLines="1" horizontalCentered="1"/>
  <pageMargins left="3" right="2" top="1" bottom="1" header="0" footer="0"/>
  <pageSetup blackAndWhite="1" horizontalDpi="600" verticalDpi="600" orientation="landscape" scale="90" r:id="rId1"/>
  <headerFooter alignWithMargins="0">
    <oddHeader>&amp;C@$</oddHeader>
    <oddFooter>&amp;C@&amp;- &amp;P&amp;-$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52"/>
  <sheetViews>
    <sheetView tabSelected="1" view="pageBreakPreview" zoomScaleSheetLayoutView="100" workbookViewId="0" topLeftCell="D42">
      <selection activeCell="F44" sqref="F44"/>
    </sheetView>
  </sheetViews>
  <sheetFormatPr defaultColWidth="9.00390625" defaultRowHeight="14.25"/>
  <cols>
    <col min="1" max="2" width="44.125" style="0" customWidth="1"/>
    <col min="3" max="3" width="29.875" style="0" customWidth="1"/>
    <col min="4" max="4" width="25.875" style="0" customWidth="1"/>
    <col min="5" max="5" width="27.00390625" style="0" customWidth="1"/>
    <col min="6" max="6" width="27.25390625" style="0" customWidth="1"/>
  </cols>
  <sheetData>
    <row r="1" spans="1:6" ht="54.75" customHeight="1">
      <c r="A1" s="77" t="s">
        <v>98</v>
      </c>
      <c r="B1" s="78"/>
      <c r="C1" s="78"/>
      <c r="D1" s="78"/>
      <c r="E1" s="78"/>
      <c r="F1" s="78"/>
    </row>
    <row r="2" spans="1:6" ht="32.25" customHeight="1">
      <c r="A2" s="21"/>
      <c r="B2" s="1"/>
      <c r="C2" s="1"/>
      <c r="D2" s="1"/>
      <c r="E2" s="1"/>
      <c r="F2" s="1" t="s">
        <v>100</v>
      </c>
    </row>
    <row r="3" spans="1:6" ht="27.75" customHeight="1">
      <c r="A3" s="65" t="s">
        <v>2</v>
      </c>
      <c r="B3" s="59" t="s">
        <v>3</v>
      </c>
      <c r="C3" s="59" t="s">
        <v>4</v>
      </c>
      <c r="D3" s="59" t="s">
        <v>5</v>
      </c>
      <c r="E3" s="59" t="s">
        <v>6</v>
      </c>
      <c r="F3" s="59" t="s">
        <v>7</v>
      </c>
    </row>
    <row r="4" spans="1:6" ht="20.25">
      <c r="A4" s="66"/>
      <c r="B4" s="67" t="s">
        <v>8</v>
      </c>
      <c r="C4" s="25"/>
      <c r="D4" s="11">
        <f>D5</f>
        <v>0</v>
      </c>
      <c r="E4" s="11"/>
      <c r="F4" s="11"/>
    </row>
    <row r="5" spans="1:6" ht="20.25">
      <c r="A5" s="60">
        <v>103</v>
      </c>
      <c r="B5" s="68" t="s">
        <v>11</v>
      </c>
      <c r="C5" s="30"/>
      <c r="D5" s="11"/>
      <c r="E5" s="11"/>
      <c r="F5" s="11"/>
    </row>
    <row r="6" spans="1:6" ht="20.25">
      <c r="A6" s="60">
        <v>10306</v>
      </c>
      <c r="B6" s="66" t="s">
        <v>13</v>
      </c>
      <c r="C6" s="32"/>
      <c r="D6" s="11"/>
      <c r="E6" s="11"/>
      <c r="F6" s="11"/>
    </row>
    <row r="7" spans="1:6" ht="20.25">
      <c r="A7" s="60">
        <v>1030601</v>
      </c>
      <c r="B7" s="66" t="s">
        <v>15</v>
      </c>
      <c r="C7" s="30">
        <f>SUM(C8:C31)</f>
        <v>4605</v>
      </c>
      <c r="D7" s="30">
        <f>SUM(D8:D31)</f>
        <v>670</v>
      </c>
      <c r="E7" s="9">
        <f>F7/C7*100</f>
        <v>-85.5</v>
      </c>
      <c r="F7" s="9">
        <f>D7-C7</f>
        <v>-3935</v>
      </c>
    </row>
    <row r="8" spans="1:6" ht="20.25">
      <c r="A8" s="60">
        <v>103060103</v>
      </c>
      <c r="B8" s="69" t="s">
        <v>17</v>
      </c>
      <c r="C8" s="36"/>
      <c r="D8" s="11"/>
      <c r="E8" s="9"/>
      <c r="F8" s="9"/>
    </row>
    <row r="9" spans="1:6" ht="20.25">
      <c r="A9" s="60">
        <v>103060104</v>
      </c>
      <c r="B9" s="69" t="s">
        <v>19</v>
      </c>
      <c r="C9" s="36"/>
      <c r="D9" s="11"/>
      <c r="E9" s="9"/>
      <c r="F9" s="9"/>
    </row>
    <row r="10" spans="1:6" ht="20.25">
      <c r="A10" s="60">
        <v>103060105</v>
      </c>
      <c r="B10" s="69" t="s">
        <v>21</v>
      </c>
      <c r="C10" s="36"/>
      <c r="D10" s="11"/>
      <c r="E10" s="9"/>
      <c r="F10" s="9"/>
    </row>
    <row r="11" spans="1:6" ht="20.25">
      <c r="A11" s="60">
        <v>103060106</v>
      </c>
      <c r="B11" s="69" t="s">
        <v>23</v>
      </c>
      <c r="C11" s="36"/>
      <c r="D11" s="11"/>
      <c r="E11" s="9"/>
      <c r="F11" s="9"/>
    </row>
    <row r="12" spans="1:6" ht="20.25">
      <c r="A12" s="60">
        <v>103060107</v>
      </c>
      <c r="B12" s="69" t="s">
        <v>25</v>
      </c>
      <c r="C12" s="36"/>
      <c r="D12" s="11"/>
      <c r="E12" s="9"/>
      <c r="F12" s="9"/>
    </row>
    <row r="13" spans="1:6" ht="20.25">
      <c r="A13" s="60">
        <v>103060112</v>
      </c>
      <c r="B13" s="69" t="s">
        <v>27</v>
      </c>
      <c r="C13" s="36"/>
      <c r="D13" s="11"/>
      <c r="E13" s="9"/>
      <c r="F13" s="9"/>
    </row>
    <row r="14" spans="1:6" ht="20.25">
      <c r="A14" s="60">
        <v>103060113</v>
      </c>
      <c r="B14" s="69" t="s">
        <v>29</v>
      </c>
      <c r="C14" s="36">
        <v>200</v>
      </c>
      <c r="D14" s="11">
        <v>280</v>
      </c>
      <c r="E14" s="9">
        <f aca="true" t="shared" si="0" ref="E14:E19">F14/C14*100</f>
        <v>40</v>
      </c>
      <c r="F14" s="9">
        <f>D14-C14</f>
        <v>80</v>
      </c>
    </row>
    <row r="15" spans="1:6" ht="20.25">
      <c r="A15" s="60">
        <v>103060114</v>
      </c>
      <c r="B15" s="69" t="s">
        <v>31</v>
      </c>
      <c r="C15" s="36">
        <v>2696</v>
      </c>
      <c r="D15" s="11"/>
      <c r="E15" s="9">
        <f t="shared" si="0"/>
        <v>-100</v>
      </c>
      <c r="F15" s="9">
        <f>D15-C15</f>
        <v>-2696</v>
      </c>
    </row>
    <row r="16" spans="1:6" ht="20.25">
      <c r="A16" s="60">
        <v>103060115</v>
      </c>
      <c r="B16" s="69" t="s">
        <v>33</v>
      </c>
      <c r="C16" s="36"/>
      <c r="D16" s="11"/>
      <c r="E16" s="9"/>
      <c r="F16" s="9"/>
    </row>
    <row r="17" spans="1:6" ht="20.25">
      <c r="A17" s="60">
        <v>103060116</v>
      </c>
      <c r="B17" s="69" t="s">
        <v>35</v>
      </c>
      <c r="C17" s="36"/>
      <c r="D17" s="11"/>
      <c r="E17" s="9"/>
      <c r="F17" s="9"/>
    </row>
    <row r="18" spans="1:6" ht="20.25">
      <c r="A18" s="60">
        <v>103060118</v>
      </c>
      <c r="B18" s="69" t="s">
        <v>37</v>
      </c>
      <c r="C18" s="36">
        <v>1611</v>
      </c>
      <c r="D18" s="11">
        <v>227</v>
      </c>
      <c r="E18" s="9">
        <f t="shared" si="0"/>
        <v>-85.9</v>
      </c>
      <c r="F18" s="9">
        <f>D18-C18</f>
        <v>-1384</v>
      </c>
    </row>
    <row r="19" spans="1:6" ht="20.25">
      <c r="A19" s="60">
        <v>103060119</v>
      </c>
      <c r="B19" s="69" t="s">
        <v>39</v>
      </c>
      <c r="C19" s="36">
        <v>97</v>
      </c>
      <c r="D19" s="11">
        <v>53</v>
      </c>
      <c r="E19" s="9">
        <f t="shared" si="0"/>
        <v>-45.4</v>
      </c>
      <c r="F19" s="9">
        <f>D19-C19</f>
        <v>-44</v>
      </c>
    </row>
    <row r="20" spans="1:6" ht="20.25">
      <c r="A20" s="60">
        <v>103060120</v>
      </c>
      <c r="B20" s="69" t="s">
        <v>41</v>
      </c>
      <c r="C20" s="36"/>
      <c r="D20" s="11"/>
      <c r="E20" s="9"/>
      <c r="F20" s="9"/>
    </row>
    <row r="21" spans="1:6" ht="20.25">
      <c r="A21" s="60">
        <v>103060122</v>
      </c>
      <c r="B21" s="69" t="s">
        <v>43</v>
      </c>
      <c r="C21" s="36"/>
      <c r="D21" s="11"/>
      <c r="E21" s="9"/>
      <c r="F21" s="9"/>
    </row>
    <row r="22" spans="1:6" ht="20.25">
      <c r="A22" s="60">
        <v>103060123</v>
      </c>
      <c r="B22" s="69" t="s">
        <v>45</v>
      </c>
      <c r="C22" s="36"/>
      <c r="D22" s="11"/>
      <c r="E22" s="9"/>
      <c r="F22" s="9"/>
    </row>
    <row r="23" spans="1:6" ht="20.25">
      <c r="A23" s="60">
        <v>103060124</v>
      </c>
      <c r="B23" s="69" t="s">
        <v>47</v>
      </c>
      <c r="C23" s="36"/>
      <c r="D23" s="11"/>
      <c r="E23" s="9"/>
      <c r="F23" s="9"/>
    </row>
    <row r="24" spans="1:6" ht="20.25">
      <c r="A24" s="60">
        <v>103060125</v>
      </c>
      <c r="B24" s="69" t="s">
        <v>49</v>
      </c>
      <c r="C24" s="36"/>
      <c r="D24" s="11"/>
      <c r="E24" s="9"/>
      <c r="F24" s="9"/>
    </row>
    <row r="25" spans="1:6" ht="20.25">
      <c r="A25" s="60">
        <v>103060126</v>
      </c>
      <c r="B25" s="69" t="s">
        <v>51</v>
      </c>
      <c r="C25" s="36"/>
      <c r="D25" s="11"/>
      <c r="E25" s="9"/>
      <c r="F25" s="9"/>
    </row>
    <row r="26" spans="1:6" ht="20.25">
      <c r="A26" s="60">
        <v>103060127</v>
      </c>
      <c r="B26" s="69" t="s">
        <v>53</v>
      </c>
      <c r="C26" s="36"/>
      <c r="D26" s="11"/>
      <c r="E26" s="9"/>
      <c r="F26" s="9"/>
    </row>
    <row r="27" spans="1:6" ht="20.25">
      <c r="A27" s="60">
        <v>103060131</v>
      </c>
      <c r="B27" s="69" t="s">
        <v>55</v>
      </c>
      <c r="C27" s="36"/>
      <c r="D27" s="11"/>
      <c r="E27" s="9"/>
      <c r="F27" s="9"/>
    </row>
    <row r="28" spans="1:6" ht="20.25">
      <c r="A28" s="60">
        <v>103060132</v>
      </c>
      <c r="B28" s="69" t="s">
        <v>57</v>
      </c>
      <c r="C28" s="36"/>
      <c r="D28" s="11"/>
      <c r="E28" s="9"/>
      <c r="F28" s="9"/>
    </row>
    <row r="29" spans="1:6" ht="20.25">
      <c r="A29" s="60">
        <v>103060133</v>
      </c>
      <c r="B29" s="69" t="s">
        <v>59</v>
      </c>
      <c r="C29" s="36"/>
      <c r="D29" s="11"/>
      <c r="E29" s="9"/>
      <c r="F29" s="9"/>
    </row>
    <row r="30" spans="1:6" ht="20.25">
      <c r="A30" s="60">
        <v>103060134</v>
      </c>
      <c r="B30" s="69" t="s">
        <v>61</v>
      </c>
      <c r="C30" s="36"/>
      <c r="D30" s="11"/>
      <c r="E30" s="9"/>
      <c r="F30" s="9"/>
    </row>
    <row r="31" spans="1:6" ht="40.5">
      <c r="A31" s="60">
        <v>103060198</v>
      </c>
      <c r="B31" s="69" t="s">
        <v>63</v>
      </c>
      <c r="C31" s="36">
        <v>1</v>
      </c>
      <c r="D31" s="11">
        <v>110</v>
      </c>
      <c r="E31" s="9"/>
      <c r="F31" s="9">
        <f>D31-C31</f>
        <v>109</v>
      </c>
    </row>
    <row r="32" spans="1:6" ht="20.25">
      <c r="A32" s="60">
        <v>1030602</v>
      </c>
      <c r="B32" s="69" t="s">
        <v>65</v>
      </c>
      <c r="C32" s="37">
        <f>SUM(C33:C36)</f>
        <v>2310</v>
      </c>
      <c r="D32" s="37">
        <f>SUM(D33:D36)</f>
        <v>556</v>
      </c>
      <c r="E32" s="9">
        <f>F32/C32*100</f>
        <v>-75.9</v>
      </c>
      <c r="F32" s="9">
        <f>D32-C32</f>
        <v>-1754</v>
      </c>
    </row>
    <row r="33" spans="1:6" ht="20.25">
      <c r="A33" s="60">
        <v>103060202</v>
      </c>
      <c r="B33" s="69" t="s">
        <v>66</v>
      </c>
      <c r="C33" s="36"/>
      <c r="D33" s="11"/>
      <c r="E33" s="9"/>
      <c r="F33" s="9"/>
    </row>
    <row r="34" spans="1:6" ht="20.25">
      <c r="A34" s="60">
        <v>103060203</v>
      </c>
      <c r="B34" s="69" t="s">
        <v>67</v>
      </c>
      <c r="C34" s="36">
        <v>2310</v>
      </c>
      <c r="D34" s="11">
        <v>556</v>
      </c>
      <c r="E34" s="9">
        <f>F34/C34*100</f>
        <v>-75.9</v>
      </c>
      <c r="F34" s="9">
        <f>D34-C34</f>
        <v>-1754</v>
      </c>
    </row>
    <row r="35" spans="1:6" ht="20.25">
      <c r="A35" s="60">
        <v>103060204</v>
      </c>
      <c r="B35" s="69" t="s">
        <v>68</v>
      </c>
      <c r="C35" s="36"/>
      <c r="D35" s="11"/>
      <c r="E35" s="9"/>
      <c r="F35" s="9"/>
    </row>
    <row r="36" spans="1:6" ht="40.5">
      <c r="A36" s="60">
        <v>103060298</v>
      </c>
      <c r="B36" s="69" t="s">
        <v>69</v>
      </c>
      <c r="C36" s="36"/>
      <c r="D36" s="11"/>
      <c r="E36" s="9"/>
      <c r="F36" s="9"/>
    </row>
    <row r="37" spans="1:6" ht="20.25">
      <c r="A37" s="60">
        <v>1030603</v>
      </c>
      <c r="B37" s="69" t="s">
        <v>70</v>
      </c>
      <c r="C37" s="36"/>
      <c r="D37" s="9">
        <f>D39</f>
        <v>5000</v>
      </c>
      <c r="E37" s="9"/>
      <c r="F37" s="9">
        <f>D37-C37</f>
        <v>5000</v>
      </c>
    </row>
    <row r="38" spans="1:6" ht="20.25">
      <c r="A38" s="60">
        <v>103060301</v>
      </c>
      <c r="B38" s="69" t="s">
        <v>71</v>
      </c>
      <c r="C38" s="36"/>
      <c r="D38" s="11"/>
      <c r="E38" s="9"/>
      <c r="F38" s="9"/>
    </row>
    <row r="39" spans="1:6" ht="20.25">
      <c r="A39" s="60">
        <v>103060304</v>
      </c>
      <c r="B39" s="69" t="s">
        <v>72</v>
      </c>
      <c r="C39" s="36"/>
      <c r="D39" s="11">
        <v>5000</v>
      </c>
      <c r="E39" s="9"/>
      <c r="F39" s="9">
        <f>D39-C39</f>
        <v>5000</v>
      </c>
    </row>
    <row r="40" spans="1:6" ht="20.25">
      <c r="A40" s="60">
        <v>103060305</v>
      </c>
      <c r="B40" s="69" t="s">
        <v>73</v>
      </c>
      <c r="C40" s="36"/>
      <c r="D40" s="11"/>
      <c r="E40" s="9"/>
      <c r="F40" s="9"/>
    </row>
    <row r="41" spans="1:6" ht="20.25">
      <c r="A41" s="60">
        <v>103060307</v>
      </c>
      <c r="B41" s="69" t="s">
        <v>74</v>
      </c>
      <c r="C41" s="36"/>
      <c r="D41" s="11"/>
      <c r="E41" s="9"/>
      <c r="F41" s="9"/>
    </row>
    <row r="42" spans="1:6" ht="40.5">
      <c r="A42" s="60">
        <v>103060398</v>
      </c>
      <c r="B42" s="69" t="s">
        <v>75</v>
      </c>
      <c r="C42" s="36"/>
      <c r="D42" s="11"/>
      <c r="E42" s="9"/>
      <c r="F42" s="9"/>
    </row>
    <row r="43" spans="1:6" ht="20.25">
      <c r="A43" s="60">
        <v>1030604</v>
      </c>
      <c r="B43" s="69" t="s">
        <v>76</v>
      </c>
      <c r="C43" s="36"/>
      <c r="D43" s="11"/>
      <c r="E43" s="9"/>
      <c r="F43" s="9"/>
    </row>
    <row r="44" spans="1:6" ht="20.25">
      <c r="A44" s="60">
        <v>103060401</v>
      </c>
      <c r="B44" s="69" t="s">
        <v>77</v>
      </c>
      <c r="C44" s="36"/>
      <c r="D44" s="11"/>
      <c r="E44" s="9"/>
      <c r="F44" s="9"/>
    </row>
    <row r="45" spans="1:6" ht="20.25">
      <c r="A45" s="60">
        <v>103060402</v>
      </c>
      <c r="B45" s="69" t="s">
        <v>78</v>
      </c>
      <c r="C45" s="36"/>
      <c r="D45" s="11"/>
      <c r="E45" s="9"/>
      <c r="F45" s="9"/>
    </row>
    <row r="46" spans="1:6" ht="40.5">
      <c r="A46" s="60">
        <v>103060498</v>
      </c>
      <c r="B46" s="69" t="s">
        <v>79</v>
      </c>
      <c r="C46" s="36"/>
      <c r="D46" s="11"/>
      <c r="E46" s="9"/>
      <c r="F46" s="9"/>
    </row>
    <row r="47" spans="1:6" ht="20.25">
      <c r="A47" s="60">
        <v>1030698</v>
      </c>
      <c r="B47" s="69" t="s">
        <v>80</v>
      </c>
      <c r="C47" s="37">
        <v>614</v>
      </c>
      <c r="D47" s="9">
        <v>90</v>
      </c>
      <c r="E47" s="9">
        <f aca="true" t="shared" si="1" ref="E47:E52">F47/C47*100</f>
        <v>-85.3</v>
      </c>
      <c r="F47" s="9">
        <f>D47-C47</f>
        <v>-524</v>
      </c>
    </row>
    <row r="48" spans="1:6" ht="20.25">
      <c r="A48" s="60"/>
      <c r="B48" s="70" t="s">
        <v>81</v>
      </c>
      <c r="C48" s="37">
        <f>C47+C32+C7</f>
        <v>7529</v>
      </c>
      <c r="D48" s="9">
        <f>D47+D37+D32+D7</f>
        <v>6316</v>
      </c>
      <c r="E48" s="9">
        <f t="shared" si="1"/>
        <v>-16.1</v>
      </c>
      <c r="F48" s="9">
        <f>D48-C48</f>
        <v>-1213</v>
      </c>
    </row>
    <row r="49" spans="1:6" ht="20.25">
      <c r="A49" s="71"/>
      <c r="B49" s="69" t="s">
        <v>83</v>
      </c>
      <c r="C49" s="37">
        <v>4968</v>
      </c>
      <c r="D49" s="9">
        <v>2927</v>
      </c>
      <c r="E49" s="9">
        <f t="shared" si="1"/>
        <v>-41.1</v>
      </c>
      <c r="F49" s="9">
        <f>D49-C49</f>
        <v>-2041</v>
      </c>
    </row>
    <row r="50" spans="1:6" ht="20.25">
      <c r="A50" s="71"/>
      <c r="B50" s="57" t="s">
        <v>85</v>
      </c>
      <c r="C50" s="37">
        <v>4298</v>
      </c>
      <c r="D50" s="9">
        <v>2485</v>
      </c>
      <c r="E50" s="9">
        <f t="shared" si="1"/>
        <v>-42.2</v>
      </c>
      <c r="F50" s="9">
        <f>D50-C50</f>
        <v>-1813</v>
      </c>
    </row>
    <row r="51" spans="1:6" ht="20.25">
      <c r="A51" s="71"/>
      <c r="B51" s="57" t="s">
        <v>86</v>
      </c>
      <c r="C51" s="37">
        <v>670</v>
      </c>
      <c r="D51" s="9">
        <v>442</v>
      </c>
      <c r="E51" s="9">
        <f t="shared" si="1"/>
        <v>-34</v>
      </c>
      <c r="F51" s="9">
        <f>D51-C51</f>
        <v>-228</v>
      </c>
    </row>
    <row r="52" spans="1:6" ht="20.25">
      <c r="A52" s="71"/>
      <c r="B52" s="70" t="s">
        <v>81</v>
      </c>
      <c r="C52" s="37">
        <f>C48+C49</f>
        <v>12497</v>
      </c>
      <c r="D52" s="72">
        <f>D48+D49</f>
        <v>9243</v>
      </c>
      <c r="E52" s="9">
        <f t="shared" si="1"/>
        <v>-26</v>
      </c>
      <c r="F52" s="9">
        <f>D52-C52</f>
        <v>-3254</v>
      </c>
    </row>
  </sheetData>
  <sheetProtection/>
  <mergeCells count="1">
    <mergeCell ref="A1:F1"/>
  </mergeCells>
  <printOptions/>
  <pageMargins left="0.75" right="0.75" top="1" bottom="1" header="0.51" footer="0.51"/>
  <pageSetup horizontalDpi="600" verticalDpi="600" orientation="portrait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2"/>
  <sheetViews>
    <sheetView view="pageBreakPreview" zoomScaleSheetLayoutView="100" workbookViewId="0" topLeftCell="D41">
      <selection activeCell="F48" sqref="F48"/>
    </sheetView>
  </sheetViews>
  <sheetFormatPr defaultColWidth="9.00390625" defaultRowHeight="14.25"/>
  <cols>
    <col min="1" max="1" width="26.375" style="0" customWidth="1"/>
    <col min="2" max="2" width="55.75390625" style="0" customWidth="1"/>
    <col min="3" max="3" width="30.75390625" style="0" customWidth="1"/>
    <col min="4" max="4" width="31.125" style="0" customWidth="1"/>
    <col min="5" max="5" width="23.375" style="0" customWidth="1"/>
    <col min="6" max="6" width="29.25390625" style="0" customWidth="1"/>
  </cols>
  <sheetData>
    <row r="1" spans="1:6" ht="54" customHeight="1">
      <c r="A1" s="79" t="s">
        <v>99</v>
      </c>
      <c r="B1" s="78"/>
      <c r="C1" s="78"/>
      <c r="D1" s="78"/>
      <c r="E1" s="78"/>
      <c r="F1" s="78"/>
    </row>
    <row r="2" spans="1:6" ht="29.25" customHeight="1">
      <c r="A2" s="63"/>
      <c r="B2" s="64"/>
      <c r="C2" s="64"/>
      <c r="D2" s="64"/>
      <c r="E2" s="64"/>
      <c r="F2" s="64" t="s">
        <v>100</v>
      </c>
    </row>
    <row r="3" spans="1:6" ht="27.75" customHeight="1">
      <c r="A3" s="59" t="s">
        <v>2</v>
      </c>
      <c r="B3" s="59" t="s">
        <v>3</v>
      </c>
      <c r="C3" s="59" t="s">
        <v>4</v>
      </c>
      <c r="D3" s="59" t="s">
        <v>5</v>
      </c>
      <c r="E3" s="59" t="s">
        <v>6</v>
      </c>
      <c r="F3" s="59" t="s">
        <v>7</v>
      </c>
    </row>
    <row r="4" spans="1:6" ht="30" customHeight="1">
      <c r="A4" s="60" t="s">
        <v>9</v>
      </c>
      <c r="B4" s="57" t="s">
        <v>10</v>
      </c>
      <c r="C4" s="7"/>
      <c r="D4" s="7"/>
      <c r="E4" s="7"/>
      <c r="F4" s="61"/>
    </row>
    <row r="5" spans="1:6" ht="30" customHeight="1">
      <c r="A5" s="60">
        <v>208</v>
      </c>
      <c r="B5" s="57" t="s">
        <v>12</v>
      </c>
      <c r="C5" s="9"/>
      <c r="D5" s="9"/>
      <c r="E5" s="9"/>
      <c r="F5" s="11"/>
    </row>
    <row r="6" spans="1:6" ht="30" customHeight="1">
      <c r="A6" s="60">
        <v>20804</v>
      </c>
      <c r="B6" s="57" t="s">
        <v>14</v>
      </c>
      <c r="C6" s="9"/>
      <c r="D6" s="9"/>
      <c r="E6" s="9"/>
      <c r="F6" s="11"/>
    </row>
    <row r="7" spans="1:6" ht="30" customHeight="1">
      <c r="A7" s="60">
        <v>2080451</v>
      </c>
      <c r="B7" s="57" t="s">
        <v>16</v>
      </c>
      <c r="C7" s="11"/>
      <c r="D7" s="11"/>
      <c r="E7" s="11"/>
      <c r="F7" s="11"/>
    </row>
    <row r="8" spans="1:6" ht="30" customHeight="1">
      <c r="A8" s="60">
        <v>223</v>
      </c>
      <c r="B8" s="57" t="s">
        <v>18</v>
      </c>
      <c r="C8" s="9"/>
      <c r="D8" s="9"/>
      <c r="E8" s="9"/>
      <c r="F8" s="11"/>
    </row>
    <row r="9" spans="1:6" ht="30" customHeight="1">
      <c r="A9" s="60">
        <v>22301</v>
      </c>
      <c r="B9" s="57" t="s">
        <v>20</v>
      </c>
      <c r="C9" s="9">
        <f>SUM(C12:C16)</f>
        <v>3282</v>
      </c>
      <c r="D9" s="9">
        <f>SUM(D12:D16)</f>
        <v>5089</v>
      </c>
      <c r="E9" s="9">
        <f aca="true" t="shared" si="0" ref="E9:E14">F9/C9*100</f>
        <v>55.1</v>
      </c>
      <c r="F9" s="9">
        <f>D9-C9</f>
        <v>1807</v>
      </c>
    </row>
    <row r="10" spans="1:6" ht="30" customHeight="1">
      <c r="A10" s="60">
        <v>2230101</v>
      </c>
      <c r="B10" s="57" t="s">
        <v>22</v>
      </c>
      <c r="C10" s="11"/>
      <c r="D10" s="11"/>
      <c r="E10" s="9"/>
      <c r="F10" s="9"/>
    </row>
    <row r="11" spans="1:6" ht="30" customHeight="1">
      <c r="A11" s="60">
        <v>2230102</v>
      </c>
      <c r="B11" s="57" t="s">
        <v>24</v>
      </c>
      <c r="C11" s="11"/>
      <c r="D11" s="11"/>
      <c r="E11" s="9"/>
      <c r="F11" s="9"/>
    </row>
    <row r="12" spans="1:6" ht="30" customHeight="1">
      <c r="A12" s="60">
        <v>2230103</v>
      </c>
      <c r="B12" s="57" t="s">
        <v>26</v>
      </c>
      <c r="C12" s="11">
        <v>280</v>
      </c>
      <c r="D12" s="11">
        <v>300</v>
      </c>
      <c r="E12" s="9">
        <f t="shared" si="0"/>
        <v>7.1</v>
      </c>
      <c r="F12" s="9">
        <f>D12-C12</f>
        <v>20</v>
      </c>
    </row>
    <row r="13" spans="1:6" ht="30" customHeight="1">
      <c r="A13" s="60">
        <v>2230106</v>
      </c>
      <c r="B13" s="57" t="s">
        <v>28</v>
      </c>
      <c r="C13" s="11"/>
      <c r="D13" s="11"/>
      <c r="E13" s="9"/>
      <c r="F13" s="9"/>
    </row>
    <row r="14" spans="1:6" ht="30" customHeight="1">
      <c r="A14" s="60">
        <v>2230107</v>
      </c>
      <c r="B14" s="57" t="s">
        <v>30</v>
      </c>
      <c r="C14" s="11">
        <v>35</v>
      </c>
      <c r="D14" s="11">
        <v>1745</v>
      </c>
      <c r="E14" s="9">
        <f t="shared" si="0"/>
        <v>4885.7</v>
      </c>
      <c r="F14" s="9">
        <f>D14-C14</f>
        <v>1710</v>
      </c>
    </row>
    <row r="15" spans="1:6" ht="30" customHeight="1">
      <c r="A15" s="60">
        <v>2230108</v>
      </c>
      <c r="B15" s="57" t="s">
        <v>32</v>
      </c>
      <c r="C15" s="11"/>
      <c r="D15" s="11"/>
      <c r="E15" s="9"/>
      <c r="F15" s="9"/>
    </row>
    <row r="16" spans="1:6" ht="30" customHeight="1">
      <c r="A16" s="60">
        <v>2230199</v>
      </c>
      <c r="B16" s="57" t="s">
        <v>34</v>
      </c>
      <c r="C16" s="11">
        <v>2967</v>
      </c>
      <c r="D16" s="11">
        <v>3044</v>
      </c>
      <c r="E16" s="9">
        <f>F16/C16*100</f>
        <v>2.6</v>
      </c>
      <c r="F16" s="9">
        <f>D16-C16</f>
        <v>77</v>
      </c>
    </row>
    <row r="17" spans="1:6" ht="30" customHeight="1">
      <c r="A17" s="60">
        <v>22302</v>
      </c>
      <c r="B17" s="57" t="s">
        <v>36</v>
      </c>
      <c r="C17" s="9">
        <f>SUM(C18:C21)</f>
        <v>3389</v>
      </c>
      <c r="D17" s="9">
        <f>SUM(D18:D21)</f>
        <v>105</v>
      </c>
      <c r="E17" s="9">
        <f>F17/C17*100</f>
        <v>-96.9</v>
      </c>
      <c r="F17" s="9">
        <f>D17-C17</f>
        <v>-3284</v>
      </c>
    </row>
    <row r="18" spans="1:6" ht="30" customHeight="1">
      <c r="A18" s="60">
        <v>2230202</v>
      </c>
      <c r="B18" s="57" t="s">
        <v>38</v>
      </c>
      <c r="C18" s="11">
        <v>3359</v>
      </c>
      <c r="D18" s="11">
        <v>45</v>
      </c>
      <c r="E18" s="9">
        <f>F18/C18*100</f>
        <v>-98.7</v>
      </c>
      <c r="F18" s="9">
        <f>D18-C18</f>
        <v>-3314</v>
      </c>
    </row>
    <row r="19" spans="1:6" ht="30" customHeight="1">
      <c r="A19" s="60">
        <v>2230203</v>
      </c>
      <c r="B19" s="57" t="s">
        <v>40</v>
      </c>
      <c r="C19" s="11"/>
      <c r="D19" s="11"/>
      <c r="E19" s="9"/>
      <c r="F19" s="9"/>
    </row>
    <row r="20" spans="1:6" ht="30" customHeight="1">
      <c r="A20" s="60">
        <v>2230204</v>
      </c>
      <c r="B20" s="57" t="s">
        <v>42</v>
      </c>
      <c r="C20" s="11"/>
      <c r="D20" s="11"/>
      <c r="E20" s="9"/>
      <c r="F20" s="9"/>
    </row>
    <row r="21" spans="1:6" ht="30" customHeight="1">
      <c r="A21" s="60">
        <v>2230206</v>
      </c>
      <c r="B21" s="57" t="s">
        <v>44</v>
      </c>
      <c r="C21" s="11">
        <v>30</v>
      </c>
      <c r="D21" s="11">
        <v>60</v>
      </c>
      <c r="E21" s="9">
        <f>F21/C21*100</f>
        <v>100</v>
      </c>
      <c r="F21" s="9">
        <f>D21-C21</f>
        <v>30</v>
      </c>
    </row>
    <row r="22" spans="1:6" ht="30" customHeight="1">
      <c r="A22" s="60">
        <v>2230207</v>
      </c>
      <c r="B22" s="57" t="s">
        <v>46</v>
      </c>
      <c r="C22" s="11"/>
      <c r="D22" s="11"/>
      <c r="E22" s="9"/>
      <c r="F22" s="9"/>
    </row>
    <row r="23" spans="1:6" ht="30" customHeight="1">
      <c r="A23" s="60">
        <v>2230299</v>
      </c>
      <c r="B23" s="57" t="s">
        <v>48</v>
      </c>
      <c r="C23" s="11"/>
      <c r="D23" s="11"/>
      <c r="E23" s="9"/>
      <c r="F23" s="9"/>
    </row>
    <row r="24" spans="1:6" ht="30" customHeight="1">
      <c r="A24" s="60">
        <v>22303</v>
      </c>
      <c r="B24" s="57" t="s">
        <v>50</v>
      </c>
      <c r="C24" s="9">
        <f>C25</f>
        <v>1291</v>
      </c>
      <c r="D24" s="9">
        <f>D25</f>
        <v>2565</v>
      </c>
      <c r="E24" s="9">
        <f>F24/C24*100</f>
        <v>98.7</v>
      </c>
      <c r="F24" s="9">
        <f>D24-C24</f>
        <v>1274</v>
      </c>
    </row>
    <row r="25" spans="1:6" ht="30" customHeight="1">
      <c r="A25" s="60">
        <v>2230301</v>
      </c>
      <c r="B25" s="57" t="s">
        <v>52</v>
      </c>
      <c r="C25" s="11">
        <v>1291</v>
      </c>
      <c r="D25" s="11">
        <v>2565</v>
      </c>
      <c r="E25" s="9">
        <f>F25/C25*100</f>
        <v>98.7</v>
      </c>
      <c r="F25" s="9">
        <f>D25-C25</f>
        <v>1274</v>
      </c>
    </row>
    <row r="26" spans="1:6" ht="30" customHeight="1">
      <c r="A26" s="60">
        <v>22304</v>
      </c>
      <c r="B26" s="57" t="s">
        <v>54</v>
      </c>
      <c r="C26" s="9"/>
      <c r="D26" s="9"/>
      <c r="E26" s="9"/>
      <c r="F26" s="9"/>
    </row>
    <row r="27" spans="1:6" ht="30" customHeight="1">
      <c r="A27" s="60">
        <v>22399</v>
      </c>
      <c r="B27" s="57" t="s">
        <v>56</v>
      </c>
      <c r="C27" s="9">
        <f>C28</f>
        <v>268</v>
      </c>
      <c r="D27" s="9">
        <f>D28</f>
        <v>220</v>
      </c>
      <c r="E27" s="9">
        <f>F27/C27*100</f>
        <v>-17.9</v>
      </c>
      <c r="F27" s="9">
        <f>D27-C27</f>
        <v>-48</v>
      </c>
    </row>
    <row r="28" spans="1:6" ht="30" customHeight="1">
      <c r="A28" s="60">
        <v>2239901</v>
      </c>
      <c r="B28" s="57" t="s">
        <v>58</v>
      </c>
      <c r="C28" s="11">
        <v>268</v>
      </c>
      <c r="D28" s="11">
        <v>220</v>
      </c>
      <c r="E28" s="9">
        <f>F28/C28*100</f>
        <v>-17.9</v>
      </c>
      <c r="F28" s="9">
        <f>D28-C28</f>
        <v>-48</v>
      </c>
    </row>
    <row r="29" spans="1:6" ht="30" customHeight="1">
      <c r="A29" s="60"/>
      <c r="B29" s="57" t="s">
        <v>60</v>
      </c>
      <c r="C29" s="9"/>
      <c r="D29" s="9"/>
      <c r="E29" s="9"/>
      <c r="F29" s="9"/>
    </row>
    <row r="30" spans="1:6" ht="30" customHeight="1">
      <c r="A30" s="60">
        <v>23008</v>
      </c>
      <c r="B30" s="57" t="s">
        <v>62</v>
      </c>
      <c r="C30" s="9">
        <v>1340</v>
      </c>
      <c r="D30" s="9">
        <f>D31</f>
        <v>1264</v>
      </c>
      <c r="E30" s="9">
        <f>F30/C30*100</f>
        <v>-5.7</v>
      </c>
      <c r="F30" s="9">
        <f>D30-C30</f>
        <v>-76</v>
      </c>
    </row>
    <row r="31" spans="1:6" ht="30" customHeight="1">
      <c r="A31" s="60">
        <v>2300803</v>
      </c>
      <c r="B31" s="57" t="s">
        <v>64</v>
      </c>
      <c r="C31" s="11">
        <v>1340</v>
      </c>
      <c r="D31" s="11">
        <v>1264</v>
      </c>
      <c r="E31" s="9">
        <f>F31/C31*100</f>
        <v>-5.7</v>
      </c>
      <c r="F31" s="9">
        <f>D31-C31</f>
        <v>-76</v>
      </c>
    </row>
    <row r="32" spans="1:6" ht="30" customHeight="1">
      <c r="A32" s="60"/>
      <c r="B32" s="57"/>
      <c r="C32" s="11"/>
      <c r="D32" s="11"/>
      <c r="E32" s="9"/>
      <c r="F32" s="9"/>
    </row>
    <row r="33" spans="1:6" ht="30" customHeight="1">
      <c r="A33" s="60"/>
      <c r="B33" s="57"/>
      <c r="C33" s="11"/>
      <c r="D33" s="11"/>
      <c r="E33" s="9"/>
      <c r="F33" s="9"/>
    </row>
    <row r="34" spans="1:6" ht="30" customHeight="1">
      <c r="A34" s="60"/>
      <c r="B34" s="57"/>
      <c r="C34" s="9"/>
      <c r="D34" s="9"/>
      <c r="E34" s="9"/>
      <c r="F34" s="9"/>
    </row>
    <row r="35" spans="1:6" ht="30" customHeight="1">
      <c r="A35" s="60"/>
      <c r="B35" s="57"/>
      <c r="C35" s="11"/>
      <c r="D35" s="11"/>
      <c r="E35" s="9"/>
      <c r="F35" s="9"/>
    </row>
    <row r="36" spans="1:6" ht="30" customHeight="1">
      <c r="A36" s="60"/>
      <c r="B36" s="57"/>
      <c r="C36" s="11"/>
      <c r="D36" s="11"/>
      <c r="E36" s="9"/>
      <c r="F36" s="9"/>
    </row>
    <row r="37" spans="1:6" ht="30" customHeight="1">
      <c r="A37" s="60"/>
      <c r="B37" s="57"/>
      <c r="C37" s="11"/>
      <c r="D37" s="11"/>
      <c r="E37" s="9"/>
      <c r="F37" s="9"/>
    </row>
    <row r="38" spans="1:6" ht="30" customHeight="1">
      <c r="A38" s="60"/>
      <c r="B38" s="57"/>
      <c r="C38" s="11"/>
      <c r="D38" s="11"/>
      <c r="E38" s="9"/>
      <c r="F38" s="9"/>
    </row>
    <row r="39" spans="1:6" ht="30" customHeight="1">
      <c r="A39" s="60"/>
      <c r="B39" s="57"/>
      <c r="C39" s="11"/>
      <c r="D39" s="11"/>
      <c r="E39" s="9"/>
      <c r="F39" s="9"/>
    </row>
    <row r="40" spans="1:6" ht="30" customHeight="1">
      <c r="A40" s="60"/>
      <c r="B40" s="57"/>
      <c r="C40" s="11"/>
      <c r="D40" s="11"/>
      <c r="E40" s="9"/>
      <c r="F40" s="9"/>
    </row>
    <row r="41" spans="1:6" ht="30" customHeight="1">
      <c r="A41" s="60"/>
      <c r="B41" s="57"/>
      <c r="C41" s="11"/>
      <c r="D41" s="11"/>
      <c r="E41" s="9"/>
      <c r="F41" s="9"/>
    </row>
    <row r="42" spans="1:6" ht="30" customHeight="1">
      <c r="A42" s="60"/>
      <c r="B42" s="57"/>
      <c r="C42" s="11"/>
      <c r="D42" s="11"/>
      <c r="E42" s="9"/>
      <c r="F42" s="9"/>
    </row>
    <row r="43" spans="1:6" ht="30" customHeight="1">
      <c r="A43" s="60"/>
      <c r="B43" s="57"/>
      <c r="C43" s="11"/>
      <c r="D43" s="11"/>
      <c r="E43" s="9"/>
      <c r="F43" s="9"/>
    </row>
    <row r="44" spans="1:6" ht="30" customHeight="1">
      <c r="A44" s="60"/>
      <c r="B44" s="57"/>
      <c r="C44" s="11"/>
      <c r="D44" s="11"/>
      <c r="E44" s="9"/>
      <c r="F44" s="9"/>
    </row>
    <row r="45" spans="1:6" ht="30" customHeight="1">
      <c r="A45" s="60"/>
      <c r="B45" s="57"/>
      <c r="C45" s="9"/>
      <c r="D45" s="9"/>
      <c r="E45" s="9"/>
      <c r="F45" s="9"/>
    </row>
    <row r="46" spans="1:6" ht="30" customHeight="1">
      <c r="A46" s="60"/>
      <c r="B46" s="57"/>
      <c r="C46" s="11"/>
      <c r="D46" s="11"/>
      <c r="E46" s="9"/>
      <c r="F46" s="9"/>
    </row>
    <row r="47" spans="1:6" ht="30" customHeight="1">
      <c r="A47" s="60"/>
      <c r="B47" s="57"/>
      <c r="C47" s="11"/>
      <c r="D47" s="11"/>
      <c r="E47" s="9"/>
      <c r="F47" s="9"/>
    </row>
    <row r="48" spans="1:6" ht="30" customHeight="1">
      <c r="A48" s="60"/>
      <c r="B48" s="58" t="s">
        <v>82</v>
      </c>
      <c r="C48" s="9">
        <f>C9+C17+C24+C27+C30</f>
        <v>9570</v>
      </c>
      <c r="D48" s="9">
        <f>D9+D17+D24+D27+D30</f>
        <v>9243</v>
      </c>
      <c r="E48" s="9">
        <f>F48/C48*100</f>
        <v>-3.4</v>
      </c>
      <c r="F48" s="9">
        <f>D48-C48</f>
        <v>-327</v>
      </c>
    </row>
    <row r="49" spans="1:6" ht="30" customHeight="1">
      <c r="A49" s="62"/>
      <c r="B49" s="57" t="s">
        <v>84</v>
      </c>
      <c r="C49" s="16">
        <f>SUM(C50:C51)</f>
        <v>2927</v>
      </c>
      <c r="D49" s="17"/>
      <c r="E49" s="9">
        <f>F49/C49*100</f>
        <v>-100</v>
      </c>
      <c r="F49" s="9">
        <f>D49-C49</f>
        <v>-2927</v>
      </c>
    </row>
    <row r="50" spans="1:6" ht="30" customHeight="1">
      <c r="A50" s="62"/>
      <c r="B50" s="57" t="s">
        <v>85</v>
      </c>
      <c r="C50" s="17">
        <v>2485</v>
      </c>
      <c r="D50" s="17"/>
      <c r="E50" s="9">
        <f>F50/C50*100</f>
        <v>-100</v>
      </c>
      <c r="F50" s="9">
        <f>D50-C50</f>
        <v>-2485</v>
      </c>
    </row>
    <row r="51" spans="1:6" ht="30" customHeight="1">
      <c r="A51" s="62"/>
      <c r="B51" s="57" t="s">
        <v>86</v>
      </c>
      <c r="C51" s="17">
        <v>442</v>
      </c>
      <c r="D51" s="17"/>
      <c r="E51" s="9">
        <f>F51/C51*100</f>
        <v>-100</v>
      </c>
      <c r="F51" s="9">
        <f>D51-C51</f>
        <v>-442</v>
      </c>
    </row>
    <row r="52" spans="1:6" ht="30" customHeight="1">
      <c r="A52" s="62"/>
      <c r="B52" s="58" t="s">
        <v>82</v>
      </c>
      <c r="C52" s="16">
        <f>C48+C49</f>
        <v>12497</v>
      </c>
      <c r="D52" s="9">
        <f>D48</f>
        <v>9243</v>
      </c>
      <c r="E52" s="9">
        <f>F52/C52*100</f>
        <v>-26</v>
      </c>
      <c r="F52" s="9">
        <f>D52-C52</f>
        <v>-3254</v>
      </c>
    </row>
  </sheetData>
  <sheetProtection/>
  <mergeCells count="1">
    <mergeCell ref="A1:F1"/>
  </mergeCells>
  <printOptions/>
  <pageMargins left="0.75" right="0.75" top="1" bottom="1" header="0.51" footer="0.51"/>
  <pageSetup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廖晓生</cp:lastModifiedBy>
  <cp:lastPrinted>2017-01-18T08:19:31Z</cp:lastPrinted>
  <dcterms:created xsi:type="dcterms:W3CDTF">2017-01-18T02:50:16Z</dcterms:created>
  <dcterms:modified xsi:type="dcterms:W3CDTF">2017-01-18T08:19:31Z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