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8535" activeTab="0"/>
  </bookViews>
  <sheets>
    <sheet name="功能科目汇总表（全）-印刷" sheetId="1" r:id="rId1"/>
    <sheet name="AnEo4O3n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21114">#REF!</definedName>
    <definedName name="_Fill" hidden="1">'[29]eqpmad2'!#REF!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'[35]Financ. Overview'!#REF!</definedName>
    <definedName name="as">#N/A</definedName>
    <definedName name="Bust">'AnEo4O3n'!$C$31</definedName>
    <definedName name="Continue">'AnEo4O3n'!$C$9</definedName>
    <definedName name="data">#REF!</definedName>
    <definedName name="database2">#REF!</definedName>
    <definedName name="database3">#REF!</definedName>
    <definedName name="Document_array" localSheetId="1">{"Book1","小书-附件一（2）：汕头市本级2017年部门预算支出表（按功能分类）0102.xls"}</definedName>
    <definedName name="Documents_array">'AnEo4O3n'!$B$1:$B$16</definedName>
    <definedName name="dss" hidden="1">#REF!</definedName>
    <definedName name="E206.">#REF!</definedName>
    <definedName name="eee">#REF!</definedName>
    <definedName name="fff">#REF!</definedName>
    <definedName name="FRC">'[31]Main'!$C$9</definedName>
    <definedName name="gxxe2003">'[4]P1012001'!$A$6:$E$117</definedName>
    <definedName name="gxxe20032">'[4]P1012001'!$A$6:$E$117</definedName>
    <definedName name="Hello">'AnEo4O3n'!$A$15</definedName>
    <definedName name="hhhh">#REF!</definedName>
    <definedName name="hostfee">'[35]Financ. Overview'!$H$12</definedName>
    <definedName name="hraiu_bottom">'[35]Financ. Overview'!#REF!</definedName>
    <definedName name="hvac">'[35]Financ. Overview'!#REF!</definedName>
    <definedName name="HWSheet">1</definedName>
    <definedName name="kkkk">#REF!</definedName>
    <definedName name="MakeIt">'AnEo4O3n'!$A$26</definedName>
    <definedName name="Module.Prix_SMC">[0]!Module.Prix_SMC</definedName>
    <definedName name="Morning">'AnEo4O3n'!$C$39</definedName>
    <definedName name="OS">'[30]Open'!#REF!</definedName>
    <definedName name="PA7">'[32]SW-TEO'!#REF!</definedName>
    <definedName name="PA8">'[32]SW-TEO'!#REF!</definedName>
    <definedName name="PD1">'[32]SW-TEO'!#REF!</definedName>
    <definedName name="PE12">'[32]SW-TEO'!#REF!</definedName>
    <definedName name="PE13">'[32]SW-TEO'!#REF!</definedName>
    <definedName name="PE6">'[32]SW-TEO'!#REF!</definedName>
    <definedName name="PE7">'[32]SW-TEO'!#REF!</definedName>
    <definedName name="PE8">'[32]SW-TEO'!#REF!</definedName>
    <definedName name="PE9">'[32]SW-TEO'!#REF!</definedName>
    <definedName name="PH1">'[32]SW-TEO'!#REF!</definedName>
    <definedName name="PI1">'[32]SW-TEO'!#REF!</definedName>
    <definedName name="PK1">'[32]SW-TEO'!#REF!</definedName>
    <definedName name="PK3">'[32]SW-TEO'!#REF!</definedName>
    <definedName name="Poppy">'AnEo4O3n'!$C$27</definedName>
    <definedName name="pr_toolbox">'[35]Toolbox'!$A$3:$I$80</definedName>
    <definedName name="Print_Area_MI">#REF!</definedName>
    <definedName name="Prix_SMC">[0]!Prix_SMC</definedName>
    <definedName name="rrrr">#REF!</definedName>
    <definedName name="s">#REF!</definedName>
    <definedName name="s_c_list">'[36]Toolbox'!$A$7:$H$969</definedName>
    <definedName name="SCG">'[37]G.1R-Shou COP Gf'!#REF!</definedName>
    <definedName name="sdlfee">'[35]Financ. Overview'!$H$13</definedName>
    <definedName name="sfeggsafasfas">#REF!</definedName>
    <definedName name="solar_ratio">'[34]POWER ASSUMPTIONS'!$H$7</definedName>
    <definedName name="ss">#REF!</definedName>
    <definedName name="ss7fee">'[35]Financ. Overview'!$H$18</definedName>
    <definedName name="subsfee">'[35]Financ. Overview'!$H$14</definedName>
    <definedName name="toolbox">'[33]Toolbox'!$C$5:$T$1578</definedName>
    <definedName name="ttt">#REF!</definedName>
    <definedName name="tttt">#REF!</definedName>
    <definedName name="V5.1Fee">'[35]Financ. Overview'!$H$15</definedName>
    <definedName name="www">#REF!</definedName>
    <definedName name="yyyy">#REF!</definedName>
    <definedName name="Z32_Cost_red">'[35]Financ. Overview'!#REF!</definedName>
    <definedName name="班级101" localSheetId="1">#REF!</definedName>
    <definedName name="班级101">#REF!</definedName>
    <definedName name="班级102" localSheetId="1">#REF!</definedName>
    <definedName name="班级102">#REF!</definedName>
    <definedName name="班级103" localSheetId="1">#REF!</definedName>
    <definedName name="班级103">#REF!</definedName>
    <definedName name="班级104" localSheetId="1">#REF!</definedName>
    <definedName name="班级104">#REF!</definedName>
    <definedName name="班级105" localSheetId="1">#REF!</definedName>
    <definedName name="班级105">#REF!</definedName>
    <definedName name="班级106" localSheetId="1">#REF!</definedName>
    <definedName name="班级106">#REF!</definedName>
    <definedName name="班级107" localSheetId="1">#REF!</definedName>
    <definedName name="班级107">#REF!</definedName>
    <definedName name="班级108" localSheetId="1">#REF!</definedName>
    <definedName name="班级108">#REF!</definedName>
    <definedName name="班级109" localSheetId="1">#REF!</definedName>
    <definedName name="班级109">#REF!</definedName>
    <definedName name="班级110" localSheetId="1">#REF!</definedName>
    <definedName name="班级110">#REF!</definedName>
    <definedName name="班级111" localSheetId="1">#REF!</definedName>
    <definedName name="班级111">#REF!</definedName>
    <definedName name="班级112" localSheetId="1">#REF!</definedName>
    <definedName name="班级112">#REF!</definedName>
    <definedName name="班级113" localSheetId="1">#REF!</definedName>
    <definedName name="班级113">#REF!</definedName>
    <definedName name="班级114" localSheetId="1">#REF!</definedName>
    <definedName name="班级114">#REF!</definedName>
    <definedName name="班级115" localSheetId="1">#REF!</definedName>
    <definedName name="班级115">#REF!</definedName>
    <definedName name="班级116" localSheetId="1">#REF!</definedName>
    <definedName name="班级116">#REF!</definedName>
    <definedName name="班级117" localSheetId="1">#REF!</definedName>
    <definedName name="班级117">#REF!</definedName>
    <definedName name="班级118" localSheetId="1">#REF!</definedName>
    <definedName name="班级118">#REF!</definedName>
    <definedName name="班级201" localSheetId="1">#REF!</definedName>
    <definedName name="班级201">#REF!</definedName>
    <definedName name="班级202" localSheetId="1">#REF!</definedName>
    <definedName name="班级202">#REF!</definedName>
    <definedName name="班级203" localSheetId="1">#REF!</definedName>
    <definedName name="班级203">#REF!</definedName>
    <definedName name="班级204" localSheetId="1">#REF!</definedName>
    <definedName name="班级204">#REF!</definedName>
    <definedName name="班级205" localSheetId="1">#REF!</definedName>
    <definedName name="班级205">#REF!</definedName>
    <definedName name="班级206" localSheetId="1">#REF!</definedName>
    <definedName name="班级206">#REF!</definedName>
    <definedName name="班级207" localSheetId="1">#REF!</definedName>
    <definedName name="班级207">#REF!</definedName>
    <definedName name="班级208" localSheetId="1">#REF!</definedName>
    <definedName name="班级208">#REF!</definedName>
    <definedName name="班级209" localSheetId="1">#REF!</definedName>
    <definedName name="班级209">#REF!</definedName>
    <definedName name="班级210" localSheetId="1">#REF!</definedName>
    <definedName name="班级210">#REF!</definedName>
    <definedName name="班级211" localSheetId="1">#REF!</definedName>
    <definedName name="班级211">#REF!</definedName>
    <definedName name="班级212" localSheetId="1">#REF!</definedName>
    <definedName name="班级212">#REF!</definedName>
    <definedName name="班级213" localSheetId="1">#REF!</definedName>
    <definedName name="班级213">#REF!</definedName>
    <definedName name="班级214" localSheetId="1">#REF!</definedName>
    <definedName name="班级214">#REF!</definedName>
    <definedName name="班级215" localSheetId="1">#REF!</definedName>
    <definedName name="班级215">#REF!</definedName>
    <definedName name="班级216" localSheetId="1">#REF!</definedName>
    <definedName name="班级216">#REF!</definedName>
    <definedName name="班级217" localSheetId="1">#REF!</definedName>
    <definedName name="班级217">#REF!</definedName>
    <definedName name="班级218" localSheetId="1">#REF!</definedName>
    <definedName name="班级218">#REF!</definedName>
    <definedName name="班级219" localSheetId="1">#REF!</definedName>
    <definedName name="班级219">#REF!</definedName>
    <definedName name="班级301" localSheetId="1">#REF!</definedName>
    <definedName name="班级301">#REF!</definedName>
    <definedName name="班级302" localSheetId="1">#REF!</definedName>
    <definedName name="班级302">#REF!</definedName>
    <definedName name="班级303" localSheetId="1">#REF!</definedName>
    <definedName name="班级303">#REF!</definedName>
    <definedName name="班级304" localSheetId="1">#REF!</definedName>
    <definedName name="班级304">#REF!</definedName>
    <definedName name="班级305" localSheetId="1">#REF!</definedName>
    <definedName name="班级305">#REF!</definedName>
    <definedName name="班级306" localSheetId="1">#REF!</definedName>
    <definedName name="班级306">#REF!</definedName>
    <definedName name="班级307" localSheetId="1">#REF!</definedName>
    <definedName name="班级307">#REF!</definedName>
    <definedName name="班级308" localSheetId="1">#REF!</definedName>
    <definedName name="班级308">#REF!</definedName>
    <definedName name="班级309" localSheetId="1">#REF!</definedName>
    <definedName name="班级309">#REF!</definedName>
    <definedName name="班级310" localSheetId="1">#REF!</definedName>
    <definedName name="班级310">#REF!</definedName>
    <definedName name="班级311" localSheetId="1">#REF!</definedName>
    <definedName name="班级311">#REF!</definedName>
    <definedName name="班级312" localSheetId="1">#REF!</definedName>
    <definedName name="班级312">#REF!</definedName>
    <definedName name="班级313" localSheetId="1">#REF!</definedName>
    <definedName name="班级313">#REF!</definedName>
    <definedName name="班级314" localSheetId="1">#REF!</definedName>
    <definedName name="班级314">#REF!</definedName>
    <definedName name="班级315" localSheetId="1">#REF!</definedName>
    <definedName name="班级315">#REF!</definedName>
    <definedName name="班级316" localSheetId="1">#REF!</definedName>
    <definedName name="班级316">#REF!</definedName>
    <definedName name="班级317" localSheetId="1">#REF!</definedName>
    <definedName name="班级317">#REF!</definedName>
    <definedName name="班级318" localSheetId="1">#REF!</definedName>
    <definedName name="班级318">#REF!</definedName>
    <definedName name="班级319" localSheetId="1">#REF!</definedName>
    <definedName name="班级319">#REF!</definedName>
    <definedName name="班级320" localSheetId="1">#REF!</definedName>
    <definedName name="班级320">#REF!</definedName>
    <definedName name="本级标准收入2004年">'[5]本年收入合计'!$E$4:$E$184</definedName>
    <definedName name="拨款汇总_合计">SUM('[6]汇总'!#REF!)</definedName>
    <definedName name="财力">#REF!</definedName>
    <definedName name="财政供养人员增幅2004年">'[7]财政供养人员增幅'!$E$6</definedName>
    <definedName name="财政供养人员增幅2004年分县">'[7]财政供养人员增幅'!$E$4:$E$184</definedName>
    <definedName name="村级标准支出">'[8]村级支出'!$E$4:$E$184</definedName>
    <definedName name="大多数">'[9]XL4Poppy'!$A$15</definedName>
    <definedName name="大幅度">#REF!</definedName>
    <definedName name="地区名称">'[11]封面'!#REF!</definedName>
    <definedName name="第二产业分县2003年">'[10]GDP'!$G$4:$G$184</definedName>
    <definedName name="第二产业合计2003年">'[10]GDP'!$G$4</definedName>
    <definedName name="第三产业分县2003年">'[10]GDP'!$H$4:$H$184</definedName>
    <definedName name="第三产业合计2003年">'[10]GDP'!$H$4</definedName>
    <definedName name="耕地占用税分县2003年">'[12]一般预算收入'!$U$4:$U$184</definedName>
    <definedName name="耕地占用税合计2003年">'[12]一般预算收入'!$U$4</definedName>
    <definedName name="工商税收2004年">'[14]工商税收'!$S$4:$S$184</definedName>
    <definedName name="工商税收合计2004年">'[14]工商税收'!$S$4</definedName>
    <definedName name="公检法司部门编制数">'[13]公检法司编制'!$E$4:$E$184</definedName>
    <definedName name="公用标准支出">'[15]合计'!$E$4:$E$184</definedName>
    <definedName name="行政管理部门编制数">'[13]行政编制'!$E$4:$E$184</definedName>
    <definedName name="汇率">#REF!</definedName>
    <definedName name="科目编码">'[16]编码'!$A$2:$A$145</definedName>
    <definedName name="农业人口2003年">'[17]农业人口'!$E$4:$E$184</definedName>
    <definedName name="农业税分县2003年">'[12]一般预算收入'!$S$4:$S$184</definedName>
    <definedName name="农业税合计2003年">'[12]一般预算收入'!$S$4</definedName>
    <definedName name="农业特产税分县2003年">'[12]一般预算收入'!$T$4:$T$184</definedName>
    <definedName name="农业特产税合计2003年">'[12]一般预算收入'!$T$4</definedName>
    <definedName name="农业用地面积">'[18]农业用地'!$E$4:$E$184</definedName>
    <definedName name="契税分县2003年">'[12]一般预算收入'!$V$4:$V$184</definedName>
    <definedName name="契税合计2003年">'[12]一般预算收入'!$V$4</definedName>
    <definedName name="全额差额比例">'[19]C01-1'!#REF!</definedName>
    <definedName name="人员标准支出">'[20]人员支出'!$E$4:$E$184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'[21]事业发展'!$E$4:$E$184</definedName>
    <definedName name="是">#REF!</definedName>
    <definedName name="位次d">'[22]四月份月报'!#REF!</definedName>
    <definedName name="乡镇个数">'[23]行政区划'!$D$6:$D$184</definedName>
    <definedName name="性别" localSheetId="1">'[24]基础编码'!$H$2:$H$3</definedName>
    <definedName name="性别">'[3]Sheet'!$D1="性别填写有误"</definedName>
    <definedName name="学历">'[24]基础编码'!$S$2:$S$9</definedName>
    <definedName name="一般预算收入2002年">'[25]2002年一般预算收入'!$AC$4:$AC$184</definedName>
    <definedName name="一般预算收入2003年">'[12]一般预算收入'!$AD$4:$AD$184</definedName>
    <definedName name="一般预算收入合计2003年">'[12]一般预算收入'!$AC$4</definedName>
    <definedName name="支出">'[26]P1012001'!$A$6:$E$117</definedName>
    <definedName name="中国">#REF!</definedName>
    <definedName name="中小学生人数2003年">'[27]中小学生'!$E$4:$E$184</definedName>
    <definedName name="总人口2003年">'[28]总人口'!$E$4:$E$184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<sst xmlns="http://schemas.openxmlformats.org/spreadsheetml/2006/main" count="1751" uniqueCount="1128">
  <si>
    <t>市直</t>
  </si>
  <si>
    <t>2120899</t>
  </si>
  <si>
    <t>2013199</t>
  </si>
  <si>
    <t>2010308</t>
  </si>
  <si>
    <t>2010399</t>
  </si>
  <si>
    <t>公共安全支出</t>
  </si>
  <si>
    <t>2010301</t>
  </si>
  <si>
    <t>2010199</t>
  </si>
  <si>
    <t>2010108</t>
  </si>
  <si>
    <t>2010104</t>
  </si>
  <si>
    <t>2010105</t>
  </si>
  <si>
    <t>2010106</t>
  </si>
  <si>
    <t>2010299</t>
  </si>
  <si>
    <t>2010206</t>
  </si>
  <si>
    <t>2010204</t>
  </si>
  <si>
    <t>2010205</t>
  </si>
  <si>
    <t>2200402</t>
  </si>
  <si>
    <t>2200407</t>
  </si>
  <si>
    <t>2200499</t>
  </si>
  <si>
    <t>2200404</t>
  </si>
  <si>
    <t>2012602</t>
  </si>
  <si>
    <t>2013599</t>
  </si>
  <si>
    <t>2013550</t>
  </si>
  <si>
    <t>2010505</t>
  </si>
  <si>
    <t>2010506</t>
  </si>
  <si>
    <t>农林水支出</t>
  </si>
  <si>
    <t>2010507</t>
  </si>
  <si>
    <t>2080799</t>
  </si>
  <si>
    <t>2080199</t>
  </si>
  <si>
    <t>2019999</t>
  </si>
  <si>
    <t>其他支出</t>
  </si>
  <si>
    <t>2050303</t>
  </si>
  <si>
    <t>2089901</t>
  </si>
  <si>
    <t>2011008</t>
  </si>
  <si>
    <t>2130804</t>
  </si>
  <si>
    <t>2080111</t>
  </si>
  <si>
    <t>2011099</t>
  </si>
  <si>
    <t>2130152</t>
  </si>
  <si>
    <t>2082601</t>
  </si>
  <si>
    <t>2101201</t>
  </si>
  <si>
    <t>2080109</t>
  </si>
  <si>
    <t>2120106</t>
  </si>
  <si>
    <t>2120601</t>
  </si>
  <si>
    <t>2120199</t>
  </si>
  <si>
    <t>2120107</t>
  </si>
  <si>
    <t>2012604</t>
  </si>
  <si>
    <t>2120105</t>
  </si>
  <si>
    <t>2150301</t>
  </si>
  <si>
    <t>2156199</t>
  </si>
  <si>
    <t>2129999</t>
  </si>
  <si>
    <t>2200199</t>
  </si>
  <si>
    <t>2120806</t>
  </si>
  <si>
    <t>2120801</t>
  </si>
  <si>
    <t>2121301</t>
  </si>
  <si>
    <t>2200150</t>
  </si>
  <si>
    <t>2121002</t>
  </si>
  <si>
    <t>2121001</t>
  </si>
  <si>
    <t>2120101</t>
  </si>
  <si>
    <t>2120807</t>
  </si>
  <si>
    <t>2210106</t>
  </si>
  <si>
    <t>2210301</t>
  </si>
  <si>
    <t>2210302</t>
  </si>
  <si>
    <t>2060199</t>
  </si>
  <si>
    <t>2060403</t>
  </si>
  <si>
    <t>2060705</t>
  </si>
  <si>
    <t>2069999</t>
  </si>
  <si>
    <t>2011406</t>
  </si>
  <si>
    <t>2011499</t>
  </si>
  <si>
    <t>2140199</t>
  </si>
  <si>
    <t>2120803</t>
  </si>
  <si>
    <t>2146202</t>
  </si>
  <si>
    <t>2146203</t>
  </si>
  <si>
    <t>2146201</t>
  </si>
  <si>
    <t>2140106</t>
  </si>
  <si>
    <t>2150605</t>
  </si>
  <si>
    <t>2150699</t>
  </si>
  <si>
    <t>2120201</t>
  </si>
  <si>
    <t>2121399</t>
  </si>
  <si>
    <t>2060699</t>
  </si>
  <si>
    <t>2011399</t>
  </si>
  <si>
    <t>2011302</t>
  </si>
  <si>
    <t>2140122</t>
  </si>
  <si>
    <t>2146302</t>
  </si>
  <si>
    <t>2146301</t>
  </si>
  <si>
    <t>2140136</t>
  </si>
  <si>
    <t>2130199</t>
  </si>
  <si>
    <t>2130135</t>
  </si>
  <si>
    <t>2130119</t>
  </si>
  <si>
    <t>2200204</t>
  </si>
  <si>
    <t>2200205</t>
  </si>
  <si>
    <t>2130110</t>
  </si>
  <si>
    <t>2130106</t>
  </si>
  <si>
    <t>2100399</t>
  </si>
  <si>
    <t>2100799</t>
  </si>
  <si>
    <t>2100199</t>
  </si>
  <si>
    <t>2100409</t>
  </si>
  <si>
    <t>2100499</t>
  </si>
  <si>
    <t>2101099</t>
  </si>
  <si>
    <t>2101199</t>
  </si>
  <si>
    <t>2101399</t>
  </si>
  <si>
    <t>2100408</t>
  </si>
  <si>
    <t>2101302</t>
  </si>
  <si>
    <t>2100299</t>
  </si>
  <si>
    <t>2100201</t>
  </si>
  <si>
    <t>2100406</t>
  </si>
  <si>
    <t>2100401</t>
  </si>
  <si>
    <t>2100402</t>
  </si>
  <si>
    <t>2050302</t>
  </si>
  <si>
    <t>2100405</t>
  </si>
  <si>
    <t>2109901</t>
  </si>
  <si>
    <t>2100717</t>
  </si>
  <si>
    <t>2040605</t>
  </si>
  <si>
    <t>2040604</t>
  </si>
  <si>
    <t>2040606</t>
  </si>
  <si>
    <t>2040699</t>
  </si>
  <si>
    <t>2040608</t>
  </si>
  <si>
    <t>2040611</t>
  </si>
  <si>
    <t>2040607</t>
  </si>
  <si>
    <t>2040899</t>
  </si>
  <si>
    <t>2081104</t>
  </si>
  <si>
    <t>2081199</t>
  </si>
  <si>
    <t>2081105</t>
  </si>
  <si>
    <t>2081106</t>
  </si>
  <si>
    <t>2050701</t>
  </si>
  <si>
    <t>2010699</t>
  </si>
  <si>
    <t>2010650</t>
  </si>
  <si>
    <t>2060501</t>
  </si>
  <si>
    <t>2080204</t>
  </si>
  <si>
    <t>2080299</t>
  </si>
  <si>
    <t>2080901</t>
  </si>
  <si>
    <t>2101401</t>
  </si>
  <si>
    <t>2082101</t>
  </si>
  <si>
    <t>2080205</t>
  </si>
  <si>
    <t>2081004</t>
  </si>
  <si>
    <t>2080208</t>
  </si>
  <si>
    <t>2080206</t>
  </si>
  <si>
    <t>2296002</t>
  </si>
  <si>
    <t>2080207</t>
  </si>
  <si>
    <t>2082002</t>
  </si>
  <si>
    <t>2080903</t>
  </si>
  <si>
    <t>2081001</t>
  </si>
  <si>
    <t>2081005</t>
  </si>
  <si>
    <t>2080209</t>
  </si>
  <si>
    <t>2290804</t>
  </si>
  <si>
    <t>2010806</t>
  </si>
  <si>
    <t>2010802</t>
  </si>
  <si>
    <t>2010804</t>
  </si>
  <si>
    <t>2110199</t>
  </si>
  <si>
    <t>2110102</t>
  </si>
  <si>
    <t>2110104</t>
  </si>
  <si>
    <t>2111101</t>
  </si>
  <si>
    <t>2110401</t>
  </si>
  <si>
    <t>2110307</t>
  </si>
  <si>
    <t>2110299</t>
  </si>
  <si>
    <t>2111102</t>
  </si>
  <si>
    <t>2110301</t>
  </si>
  <si>
    <t>2081699</t>
  </si>
  <si>
    <t>2179901</t>
  </si>
  <si>
    <t>2040609</t>
  </si>
  <si>
    <t>2119901</t>
  </si>
  <si>
    <t>2121302</t>
  </si>
  <si>
    <t>2120399</t>
  </si>
  <si>
    <t>2120901</t>
  </si>
  <si>
    <t>2120102</t>
  </si>
  <si>
    <t>2120104</t>
  </si>
  <si>
    <t>2120501</t>
  </si>
  <si>
    <t>2120902</t>
  </si>
  <si>
    <t>2121499</t>
  </si>
  <si>
    <t>2120999</t>
  </si>
  <si>
    <t>2040299</t>
  </si>
  <si>
    <t>2040204</t>
  </si>
  <si>
    <t>2040212</t>
  </si>
  <si>
    <t>2040216</t>
  </si>
  <si>
    <t>2040209</t>
  </si>
  <si>
    <t>2040213</t>
  </si>
  <si>
    <t>2040217</t>
  </si>
  <si>
    <t>2040211</t>
  </si>
  <si>
    <t>2040202</t>
  </si>
  <si>
    <t>2040206</t>
  </si>
  <si>
    <t>2040214</t>
  </si>
  <si>
    <t>2040208</t>
  </si>
  <si>
    <t>2070402</t>
  </si>
  <si>
    <t>2070107</t>
  </si>
  <si>
    <t>2079999</t>
  </si>
  <si>
    <t>2070108</t>
  </si>
  <si>
    <t>2070199</t>
  </si>
  <si>
    <t>2070109</t>
  </si>
  <si>
    <t>2070406</t>
  </si>
  <si>
    <t>2070111</t>
  </si>
  <si>
    <t>2070101</t>
  </si>
  <si>
    <t>2070105</t>
  </si>
  <si>
    <t>2070204</t>
  </si>
  <si>
    <t>2070112</t>
  </si>
  <si>
    <t>2070104</t>
  </si>
  <si>
    <t>2070205</t>
  </si>
  <si>
    <t>2070301</t>
  </si>
  <si>
    <t>2296003</t>
  </si>
  <si>
    <t>2070399</t>
  </si>
  <si>
    <t>2070304</t>
  </si>
  <si>
    <t>2070307</t>
  </si>
  <si>
    <t>2011308</t>
  </si>
  <si>
    <t>2011303</t>
  </si>
  <si>
    <t>2050299</t>
  </si>
  <si>
    <t>2050201</t>
  </si>
  <si>
    <t>2050305</t>
  </si>
  <si>
    <t>2050799</t>
  </si>
  <si>
    <t>2050204</t>
  </si>
  <si>
    <t>2050199</t>
  </si>
  <si>
    <t>2059999</t>
  </si>
  <si>
    <t>2050999</t>
  </si>
  <si>
    <t>2050202</t>
  </si>
  <si>
    <t>2050802</t>
  </si>
  <si>
    <t>2050501</t>
  </si>
  <si>
    <t>2011199</t>
  </si>
  <si>
    <t>2011105</t>
  </si>
  <si>
    <t>2011104</t>
  </si>
  <si>
    <t>2013299</t>
  </si>
  <si>
    <t>2079903</t>
  </si>
  <si>
    <t>2013399</t>
  </si>
  <si>
    <t>2013499</t>
  </si>
  <si>
    <t>2012404</t>
  </si>
  <si>
    <t>2012499</t>
  </si>
  <si>
    <t>2013699</t>
  </si>
  <si>
    <t>2012999</t>
  </si>
  <si>
    <t>2012505</t>
  </si>
  <si>
    <t>2012804</t>
  </si>
  <si>
    <t>2012899</t>
  </si>
  <si>
    <t>2012801</t>
  </si>
  <si>
    <t>2012902</t>
  </si>
  <si>
    <t>2012950</t>
  </si>
  <si>
    <t>2060702</t>
  </si>
  <si>
    <t>2060703</t>
  </si>
  <si>
    <t>2060704</t>
  </si>
  <si>
    <t>2060799</t>
  </si>
  <si>
    <t>2010350</t>
  </si>
  <si>
    <t>2010302</t>
  </si>
  <si>
    <t>2010504</t>
  </si>
  <si>
    <t>2130305</t>
  </si>
  <si>
    <t>2130314</t>
  </si>
  <si>
    <t>2130304</t>
  </si>
  <si>
    <t>2130312</t>
  </si>
  <si>
    <t>2130306</t>
  </si>
  <si>
    <t>2130331</t>
  </si>
  <si>
    <t>2130399</t>
  </si>
  <si>
    <t>2130322</t>
  </si>
  <si>
    <t>2130310</t>
  </si>
  <si>
    <t>2130108</t>
  </si>
  <si>
    <t>2130122</t>
  </si>
  <si>
    <t>2130599</t>
  </si>
  <si>
    <t>2130109</t>
  </si>
  <si>
    <t>2130212</t>
  </si>
  <si>
    <t>2130299</t>
  </si>
  <si>
    <t>2130213</t>
  </si>
  <si>
    <t>2130206</t>
  </si>
  <si>
    <t>2080102</t>
  </si>
  <si>
    <t>2220102</t>
  </si>
  <si>
    <t>2220106</t>
  </si>
  <si>
    <t>2220199</t>
  </si>
  <si>
    <t>2010402</t>
  </si>
  <si>
    <t>2220105</t>
  </si>
  <si>
    <t>2010408</t>
  </si>
  <si>
    <t>2010499</t>
  </si>
  <si>
    <t>2160201</t>
  </si>
  <si>
    <t>2160203</t>
  </si>
  <si>
    <t>2150101</t>
  </si>
  <si>
    <t>2150508</t>
  </si>
  <si>
    <t>2011502</t>
  </si>
  <si>
    <t>2200599</t>
  </si>
  <si>
    <t>2160599</t>
  </si>
  <si>
    <t>2160504</t>
  </si>
  <si>
    <t>2101016</t>
  </si>
  <si>
    <t>2101012</t>
  </si>
  <si>
    <t>2010307</t>
  </si>
  <si>
    <t>2070499</t>
  </si>
  <si>
    <t>2299901</t>
  </si>
  <si>
    <t>2010799</t>
  </si>
  <si>
    <t>2040102</t>
  </si>
  <si>
    <t>2080801</t>
  </si>
  <si>
    <t>227</t>
  </si>
  <si>
    <t>预备费</t>
  </si>
  <si>
    <t>2320301</t>
  </si>
  <si>
    <t>2320411</t>
  </si>
  <si>
    <t>2010305</t>
  </si>
  <si>
    <t>2019901</t>
  </si>
  <si>
    <t>2210203</t>
  </si>
  <si>
    <t>2120802</t>
  </si>
  <si>
    <t>2210399</t>
  </si>
  <si>
    <t>2220510</t>
  </si>
  <si>
    <t>2220505</t>
  </si>
  <si>
    <t>2220503</t>
  </si>
  <si>
    <t>2149999</t>
  </si>
  <si>
    <t>2010908</t>
  </si>
  <si>
    <t>2011506</t>
  </si>
  <si>
    <t>2101102</t>
  </si>
  <si>
    <t>2220115</t>
  </si>
  <si>
    <t>2150510</t>
  </si>
  <si>
    <t>2070408</t>
  </si>
  <si>
    <t>2101103</t>
  </si>
  <si>
    <t>2012599</t>
  </si>
  <si>
    <t>2010606</t>
  </si>
  <si>
    <t>2010607</t>
  </si>
  <si>
    <t>2040201</t>
  </si>
  <si>
    <t>2121401</t>
  </si>
  <si>
    <t>2121402</t>
  </si>
  <si>
    <t>2050205</t>
  </si>
  <si>
    <t>2070405</t>
  </si>
  <si>
    <t>2070299</t>
  </si>
  <si>
    <t>2040101</t>
  </si>
  <si>
    <t>2039901</t>
  </si>
  <si>
    <t>2040399</t>
  </si>
  <si>
    <t>2010508</t>
  </si>
  <si>
    <t>2011706</t>
  </si>
  <si>
    <t>2011799</t>
  </si>
  <si>
    <t>2011709</t>
  </si>
  <si>
    <t>2011710</t>
  </si>
  <si>
    <t>2011707</t>
  </si>
  <si>
    <t>2040103</t>
  </si>
  <si>
    <t>2011599</t>
  </si>
  <si>
    <t>2011507</t>
  </si>
  <si>
    <t>2011505</t>
  </si>
  <si>
    <t>2011504</t>
  </si>
  <si>
    <t>2150799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</si>
  <si>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</si>
  <si>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</si>
  <si>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</si>
  <si>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</si>
  <si>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</si>
  <si>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</si>
  <si>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</si>
  <si>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</si>
  <si>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</si>
  <si>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</si>
  <si>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</si>
  <si>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</si>
  <si>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</si>
  <si>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</si>
  <si>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</si>
  <si>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</si>
  <si>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</si>
  <si>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</si>
  <si>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31</t>
  </si>
  <si>
    <t>32</t>
  </si>
  <si>
    <t>33</t>
  </si>
  <si>
    <t>34</t>
  </si>
  <si>
    <t>35</t>
  </si>
  <si>
    <t>36</t>
  </si>
  <si>
    <t>类</t>
  </si>
  <si>
    <t>项</t>
  </si>
  <si>
    <t>201</t>
  </si>
  <si>
    <t>01</t>
  </si>
  <si>
    <t>208</t>
  </si>
  <si>
    <t>05</t>
  </si>
  <si>
    <t>221</t>
  </si>
  <si>
    <t>02</t>
  </si>
  <si>
    <t xml:space="preserve">        住房公积金</t>
  </si>
  <si>
    <t>210</t>
  </si>
  <si>
    <t>03</t>
  </si>
  <si>
    <t xml:space="preserve">        公务员医疗补助</t>
  </si>
  <si>
    <t>99</t>
  </si>
  <si>
    <t>08</t>
  </si>
  <si>
    <t>212</t>
  </si>
  <si>
    <t>04</t>
  </si>
  <si>
    <t>06</t>
  </si>
  <si>
    <t>50</t>
  </si>
  <si>
    <t>204</t>
  </si>
  <si>
    <t>220</t>
  </si>
  <si>
    <t>07</t>
  </si>
  <si>
    <t>205</t>
  </si>
  <si>
    <t>213</t>
  </si>
  <si>
    <t>52</t>
  </si>
  <si>
    <t>09</t>
  </si>
  <si>
    <t>215</t>
  </si>
  <si>
    <t>61</t>
  </si>
  <si>
    <t xml:space="preserve">        事业运行</t>
  </si>
  <si>
    <t>206</t>
  </si>
  <si>
    <t>214</t>
  </si>
  <si>
    <t>62</t>
  </si>
  <si>
    <t>63</t>
  </si>
  <si>
    <t xml:space="preserve">        中专教育</t>
  </si>
  <si>
    <t>203</t>
  </si>
  <si>
    <t>229</t>
  </si>
  <si>
    <t>60</t>
  </si>
  <si>
    <t>211</t>
  </si>
  <si>
    <t>217</t>
  </si>
  <si>
    <t>207</t>
  </si>
  <si>
    <t>222</t>
  </si>
  <si>
    <t>216</t>
  </si>
  <si>
    <t>232</t>
  </si>
  <si>
    <t xml:space="preserve">        执法办案专项</t>
  </si>
  <si>
    <t>城乡社区支出</t>
  </si>
  <si>
    <t>21208</t>
  </si>
  <si>
    <t>21209</t>
  </si>
  <si>
    <t>21210</t>
  </si>
  <si>
    <t>21213</t>
  </si>
  <si>
    <t>21214</t>
  </si>
  <si>
    <t>交通运输支出</t>
  </si>
  <si>
    <t>21401</t>
  </si>
  <si>
    <t>21462</t>
  </si>
  <si>
    <t>21463</t>
  </si>
  <si>
    <t>资源勘探信息等支出</t>
  </si>
  <si>
    <t>21561</t>
  </si>
  <si>
    <t>22960</t>
  </si>
  <si>
    <t>债务付息支出</t>
  </si>
  <si>
    <t>23204</t>
  </si>
  <si>
    <t>资金预算级次</t>
  </si>
  <si>
    <t>一般公共服务支出</t>
  </si>
  <si>
    <t xml:space="preserve">    人大事务</t>
  </si>
  <si>
    <t xml:space="preserve">        行政运行</t>
  </si>
  <si>
    <t xml:space="preserve">        一般行政管理事务</t>
  </si>
  <si>
    <t xml:space="preserve">        人大会议</t>
  </si>
  <si>
    <t xml:space="preserve">        人大立法</t>
  </si>
  <si>
    <t xml:space="preserve">        人大监督</t>
  </si>
  <si>
    <t xml:space="preserve">        代表工作</t>
  </si>
  <si>
    <t xml:space="preserve">        其他人大事务支出</t>
  </si>
  <si>
    <t xml:space="preserve">    政协事务</t>
  </si>
  <si>
    <t xml:space="preserve">        政协会议</t>
  </si>
  <si>
    <t xml:space="preserve">        委员视察</t>
  </si>
  <si>
    <t xml:space="preserve">        参政议政</t>
  </si>
  <si>
    <t xml:space="preserve">        其他政协事务支出</t>
  </si>
  <si>
    <t xml:space="preserve">    政府办公厅（室）及相关机构事务</t>
  </si>
  <si>
    <t xml:space="preserve">        专项业务活动</t>
  </si>
  <si>
    <t xml:space="preserve">        法制建设</t>
  </si>
  <si>
    <t xml:space="preserve">        信访事务</t>
  </si>
  <si>
    <t xml:space="preserve">        其他政府办公厅（室）及相关机构事务支出</t>
  </si>
  <si>
    <t xml:space="preserve">    发展与改革事务</t>
  </si>
  <si>
    <t xml:space="preserve">        物价管理</t>
  </si>
  <si>
    <t xml:space="preserve">        其他发展与改革事务支出</t>
  </si>
  <si>
    <t xml:space="preserve">    统计信息事务</t>
  </si>
  <si>
    <t xml:space="preserve">        信息事务</t>
  </si>
  <si>
    <t xml:space="preserve">        专项统计业务</t>
  </si>
  <si>
    <t xml:space="preserve">        统计管理</t>
  </si>
  <si>
    <t xml:space="preserve">        专项普查活动</t>
  </si>
  <si>
    <t xml:space="preserve">        统计抽样调查</t>
  </si>
  <si>
    <t xml:space="preserve">    财政事务</t>
  </si>
  <si>
    <t xml:space="preserve">        财政监察</t>
  </si>
  <si>
    <t xml:space="preserve">        信息化建设</t>
  </si>
  <si>
    <t xml:space="preserve">        其他财政事务支出</t>
  </si>
  <si>
    <t xml:space="preserve">    税收事务</t>
  </si>
  <si>
    <t xml:space="preserve">        其他税收事务支出</t>
  </si>
  <si>
    <t xml:space="preserve">    审计事务</t>
  </si>
  <si>
    <t xml:space="preserve">        审计业务</t>
  </si>
  <si>
    <t xml:space="preserve">    海关事务</t>
  </si>
  <si>
    <t xml:space="preserve">    人力资源事务</t>
  </si>
  <si>
    <t xml:space="preserve">        引进人才费用</t>
  </si>
  <si>
    <t xml:space="preserve">        其他人力资源事务支出</t>
  </si>
  <si>
    <t xml:space="preserve">    纪检监察事务</t>
  </si>
  <si>
    <t xml:space="preserve">        大案要案查处</t>
  </si>
  <si>
    <t xml:space="preserve">        派驻派出机构</t>
  </si>
  <si>
    <t xml:space="preserve">        其他纪检监察事务支出</t>
  </si>
  <si>
    <t xml:space="preserve">    商贸事务</t>
  </si>
  <si>
    <t xml:space="preserve">        机关服务</t>
  </si>
  <si>
    <t xml:space="preserve">        招商引资</t>
  </si>
  <si>
    <t xml:space="preserve">        其他商贸事务支出</t>
  </si>
  <si>
    <t xml:space="preserve">    知识产权事务</t>
  </si>
  <si>
    <t xml:space="preserve">        专利试点和产业化推进</t>
  </si>
  <si>
    <t xml:space="preserve">        其他知识产权事务支出</t>
  </si>
  <si>
    <t xml:space="preserve">    工商行政管理事务</t>
  </si>
  <si>
    <t xml:space="preserve">        工商行政管理专项</t>
  </si>
  <si>
    <t xml:space="preserve">        消费者权益保护</t>
  </si>
  <si>
    <t xml:space="preserve">        其他工商行政管理事务支出</t>
  </si>
  <si>
    <t xml:space="preserve">    质量技术监督与检验检疫事务</t>
  </si>
  <si>
    <t xml:space="preserve">        质量技术监督行政执法及业务管理</t>
  </si>
  <si>
    <t xml:space="preserve">        质量技术监督技术支持</t>
  </si>
  <si>
    <t xml:space="preserve">        标准化管理</t>
  </si>
  <si>
    <t xml:space="preserve">        其他质量技术监督与检验检疫事务支出</t>
  </si>
  <si>
    <t xml:space="preserve">    宗教事务</t>
  </si>
  <si>
    <t xml:space="preserve">        宗教工作专项</t>
  </si>
  <si>
    <t xml:space="preserve">        其他宗教事务支出</t>
  </si>
  <si>
    <t xml:space="preserve">    港澳台侨事务</t>
  </si>
  <si>
    <t xml:space="preserve">        台湾事务</t>
  </si>
  <si>
    <t xml:space="preserve">        其他港澳台侨事务支出</t>
  </si>
  <si>
    <t xml:space="preserve">    档案事务</t>
  </si>
  <si>
    <t xml:space="preserve">        档案馆</t>
  </si>
  <si>
    <t xml:space="preserve">    民主党派及工商联事务</t>
  </si>
  <si>
    <t xml:space="preserve">        其他民主党派及工商联事务支出</t>
  </si>
  <si>
    <t xml:space="preserve">    群众团体事务</t>
  </si>
  <si>
    <t xml:space="preserve">        其他群众团体事务支出</t>
  </si>
  <si>
    <t xml:space="preserve">    党委办公厅（室）及相关机构事务</t>
  </si>
  <si>
    <t xml:space="preserve">        其他党委办公厅（室）及相关机构事务支出</t>
  </si>
  <si>
    <t xml:space="preserve">    组织事务</t>
  </si>
  <si>
    <t xml:space="preserve">        其他组织事务支出</t>
  </si>
  <si>
    <t xml:space="preserve">    宣传事务</t>
  </si>
  <si>
    <t xml:space="preserve">        其他宣传事务支出</t>
  </si>
  <si>
    <t xml:space="preserve">    统战事务</t>
  </si>
  <si>
    <t xml:space="preserve">        其他统战事务支出</t>
  </si>
  <si>
    <t xml:space="preserve">    对外联络事务</t>
  </si>
  <si>
    <t xml:space="preserve">        其他对外联络事务支出</t>
  </si>
  <si>
    <t xml:space="preserve">    其他共产党事务支出</t>
  </si>
  <si>
    <t xml:space="preserve">        其他共产党事务支出</t>
  </si>
  <si>
    <t xml:space="preserve">    其他一般公共服务支出</t>
  </si>
  <si>
    <t xml:space="preserve">        国家赔偿费用支出</t>
  </si>
  <si>
    <t xml:space="preserve">        其他一般公共服务支出</t>
  </si>
  <si>
    <t>国防支出</t>
  </si>
  <si>
    <t xml:space="preserve">    国防动员</t>
  </si>
  <si>
    <t xml:space="preserve">        人民防空</t>
  </si>
  <si>
    <t xml:space="preserve">        预备役部队</t>
  </si>
  <si>
    <t xml:space="preserve">        民兵</t>
  </si>
  <si>
    <t xml:space="preserve">    其他国防支出</t>
  </si>
  <si>
    <t xml:space="preserve">        其他国防支出</t>
  </si>
  <si>
    <t xml:space="preserve">    武装警察</t>
  </si>
  <si>
    <t xml:space="preserve">        内卫</t>
  </si>
  <si>
    <t xml:space="preserve">        边防</t>
  </si>
  <si>
    <t xml:space="preserve">        消防</t>
  </si>
  <si>
    <t xml:space="preserve">    公安</t>
  </si>
  <si>
    <t xml:space="preserve">        治安管理</t>
  </si>
  <si>
    <t xml:space="preserve">        刑事侦查</t>
  </si>
  <si>
    <t xml:space="preserve">        出入境管理</t>
  </si>
  <si>
    <t xml:space="preserve">        行动技术管理</t>
  </si>
  <si>
    <t xml:space="preserve">        禁毒管理</t>
  </si>
  <si>
    <t xml:space="preserve">        道路交通管理</t>
  </si>
  <si>
    <t xml:space="preserve">        网络侦控管理</t>
  </si>
  <si>
    <t xml:space="preserve">        反恐怖</t>
  </si>
  <si>
    <t xml:space="preserve">        网络运行及维护</t>
  </si>
  <si>
    <t xml:space="preserve">        拘押收教场所管理</t>
  </si>
  <si>
    <t xml:space="preserve">        其他公安支出</t>
  </si>
  <si>
    <t xml:space="preserve">    国家安全</t>
  </si>
  <si>
    <t xml:space="preserve">        其他国家安全支出</t>
  </si>
  <si>
    <t xml:space="preserve">    检察</t>
  </si>
  <si>
    <t xml:space="preserve">    法院</t>
  </si>
  <si>
    <t xml:space="preserve">    司法</t>
  </si>
  <si>
    <t xml:space="preserve">        基层司法业务</t>
  </si>
  <si>
    <t xml:space="preserve">        普法宣传</t>
  </si>
  <si>
    <t xml:space="preserve">        律师公证管理</t>
  </si>
  <si>
    <t xml:space="preserve">        法律援助</t>
  </si>
  <si>
    <t xml:space="preserve">        司法统一考试</t>
  </si>
  <si>
    <t xml:space="preserve">        仲裁</t>
  </si>
  <si>
    <t xml:space="preserve">        司法鉴定</t>
  </si>
  <si>
    <t xml:space="preserve">        其他司法支出</t>
  </si>
  <si>
    <t xml:space="preserve">    强制隔离戒毒</t>
  </si>
  <si>
    <t xml:space="preserve">        其他强制隔离戒毒支出</t>
  </si>
  <si>
    <t>教育支出</t>
  </si>
  <si>
    <t xml:space="preserve">    教育管理事务</t>
  </si>
  <si>
    <t xml:space="preserve">        其他教育管理事务支出</t>
  </si>
  <si>
    <t xml:space="preserve">    普通教育</t>
  </si>
  <si>
    <t xml:space="preserve">        学前教育</t>
  </si>
  <si>
    <t xml:space="preserve">        小学教育</t>
  </si>
  <si>
    <t xml:space="preserve">        高中教育</t>
  </si>
  <si>
    <t xml:space="preserve">        高等教育</t>
  </si>
  <si>
    <t xml:space="preserve">        其他普通教育支出</t>
  </si>
  <si>
    <t xml:space="preserve">    职业教育</t>
  </si>
  <si>
    <t xml:space="preserve">        技校教育</t>
  </si>
  <si>
    <t xml:space="preserve">        高等职业教育</t>
  </si>
  <si>
    <t xml:space="preserve">    广播电视教育</t>
  </si>
  <si>
    <t xml:space="preserve">        广播电视学校</t>
  </si>
  <si>
    <t xml:space="preserve">    特殊教育</t>
  </si>
  <si>
    <t xml:space="preserve">        特殊学校教育</t>
  </si>
  <si>
    <t xml:space="preserve">        其他特殊教育支出</t>
  </si>
  <si>
    <t xml:space="preserve">    进修及培训</t>
  </si>
  <si>
    <t xml:space="preserve">        干部教育</t>
  </si>
  <si>
    <t xml:space="preserve">    教育费附加安排的支出</t>
  </si>
  <si>
    <t xml:space="preserve">        其他教育费附加安排的支出</t>
  </si>
  <si>
    <t xml:space="preserve">    其他教育支出</t>
  </si>
  <si>
    <t xml:space="preserve">        其他教育支出</t>
  </si>
  <si>
    <t>科学技术支出</t>
  </si>
  <si>
    <t xml:space="preserve">    科学技术管理事务</t>
  </si>
  <si>
    <t xml:space="preserve">        其他科学技术管理事务支出</t>
  </si>
  <si>
    <t xml:space="preserve">    技术研究与开发</t>
  </si>
  <si>
    <t xml:space="preserve">        产业技术研究与开发</t>
  </si>
  <si>
    <t xml:space="preserve">    科技条件与服务</t>
  </si>
  <si>
    <t xml:space="preserve">        机构运行</t>
  </si>
  <si>
    <t xml:space="preserve">    社会科学</t>
  </si>
  <si>
    <t xml:space="preserve">        其他社会科学支出</t>
  </si>
  <si>
    <t xml:space="preserve">    科学技术普及</t>
  </si>
  <si>
    <t xml:space="preserve">        科普活动</t>
  </si>
  <si>
    <t xml:space="preserve">        青少年科技活动</t>
  </si>
  <si>
    <t xml:space="preserve">        学术交流活动</t>
  </si>
  <si>
    <t xml:space="preserve">        科技馆站</t>
  </si>
  <si>
    <t xml:space="preserve">        其他科学技术普及支出</t>
  </si>
  <si>
    <t xml:space="preserve">    其他科学技术支出</t>
  </si>
  <si>
    <t xml:space="preserve">        其他科学技术支出</t>
  </si>
  <si>
    <t>文化体育与传媒支出</t>
  </si>
  <si>
    <t xml:space="preserve">    文化</t>
  </si>
  <si>
    <t xml:space="preserve">        图书馆</t>
  </si>
  <si>
    <t xml:space="preserve">        文化展示及纪念机构</t>
  </si>
  <si>
    <t xml:space="preserve">        艺术表演团体</t>
  </si>
  <si>
    <t xml:space="preserve">        文化活动</t>
  </si>
  <si>
    <t xml:space="preserve">        群众文化</t>
  </si>
  <si>
    <t xml:space="preserve">        文化创作与保护</t>
  </si>
  <si>
    <t xml:space="preserve">        文化市场管理</t>
  </si>
  <si>
    <t xml:space="preserve">        其他文化支出</t>
  </si>
  <si>
    <t xml:space="preserve">    文物</t>
  </si>
  <si>
    <t xml:space="preserve">        文物保护</t>
  </si>
  <si>
    <t xml:space="preserve">        博物馆</t>
  </si>
  <si>
    <t xml:space="preserve">        其他文物支出</t>
  </si>
  <si>
    <t xml:space="preserve">    体育</t>
  </si>
  <si>
    <t xml:space="preserve">        运动项目管理</t>
  </si>
  <si>
    <t xml:space="preserve">        体育场馆</t>
  </si>
  <si>
    <t xml:space="preserve">        其他体育支出</t>
  </si>
  <si>
    <t xml:space="preserve">    新闻出版广播影视</t>
  </si>
  <si>
    <t xml:space="preserve">        电视</t>
  </si>
  <si>
    <t xml:space="preserve">        电影</t>
  </si>
  <si>
    <t xml:space="preserve">        出版发行</t>
  </si>
  <si>
    <t xml:space="preserve">        其他新闻出版广播影视支出</t>
  </si>
  <si>
    <t xml:space="preserve">    其他文化体育与传媒支出</t>
  </si>
  <si>
    <t xml:space="preserve">        文化产业发展专项支出</t>
  </si>
  <si>
    <t xml:space="preserve">        其他文化体育与传媒支出</t>
  </si>
  <si>
    <t>社会保障和就业支出</t>
  </si>
  <si>
    <t xml:space="preserve">    人力资源和社会保障管理事务</t>
  </si>
  <si>
    <t xml:space="preserve">        社会保险经办机构</t>
  </si>
  <si>
    <t xml:space="preserve">        公共就业服务和职业技能鉴定机构</t>
  </si>
  <si>
    <t xml:space="preserve">        其他人力资源和社会保障管理事务支出</t>
  </si>
  <si>
    <t xml:space="preserve">    民政管理事务</t>
  </si>
  <si>
    <t xml:space="preserve">        拥军优属</t>
  </si>
  <si>
    <t xml:space="preserve">        老龄事务</t>
  </si>
  <si>
    <t xml:space="preserve">        民间组织管理</t>
  </si>
  <si>
    <t xml:space="preserve">        行政区划和地名管理</t>
  </si>
  <si>
    <t xml:space="preserve">        基层政权和社区建设</t>
  </si>
  <si>
    <t xml:space="preserve">        部队供应</t>
  </si>
  <si>
    <t xml:space="preserve">        其他民政管理事务支出</t>
  </si>
  <si>
    <t xml:space="preserve">    行政事业单位离退休</t>
  </si>
  <si>
    <t xml:space="preserve">        归口管理的行政单位离退休</t>
  </si>
  <si>
    <t xml:space="preserve">        事业单位离退休</t>
  </si>
  <si>
    <t xml:space="preserve">    就业补助</t>
  </si>
  <si>
    <t xml:space="preserve">        其他就业补助支出</t>
  </si>
  <si>
    <t xml:space="preserve">    抚恤</t>
  </si>
  <si>
    <t xml:space="preserve">        死亡抚恤</t>
  </si>
  <si>
    <t xml:space="preserve">    退役安置</t>
  </si>
  <si>
    <t xml:space="preserve">        退役士兵安置</t>
  </si>
  <si>
    <t xml:space="preserve">        军队移交政府离退休干部管理机构</t>
  </si>
  <si>
    <t xml:space="preserve">    社会福利</t>
  </si>
  <si>
    <t xml:space="preserve">        儿童福利</t>
  </si>
  <si>
    <t xml:space="preserve">        殡葬</t>
  </si>
  <si>
    <t xml:space="preserve">        社会福利事业单位</t>
  </si>
  <si>
    <t xml:space="preserve">    残疾人事业</t>
  </si>
  <si>
    <t xml:space="preserve">        残疾人康复</t>
  </si>
  <si>
    <t xml:space="preserve">        残疾人就业和扶贫</t>
  </si>
  <si>
    <t xml:space="preserve">        残疾人体育</t>
  </si>
  <si>
    <t xml:space="preserve">        其他残疾人事业支出</t>
  </si>
  <si>
    <t xml:space="preserve">    红十字事业</t>
  </si>
  <si>
    <t xml:space="preserve">        其他红十字事业支出</t>
  </si>
  <si>
    <t xml:space="preserve">    临时救助</t>
  </si>
  <si>
    <t xml:space="preserve">        流浪乞讨人员救助支出</t>
  </si>
  <si>
    <t xml:space="preserve">    特困人员救助供养</t>
  </si>
  <si>
    <t xml:space="preserve">        城市特困人员救助供养支出</t>
  </si>
  <si>
    <t xml:space="preserve">    财政对基本养老保险基金的补助</t>
  </si>
  <si>
    <t xml:space="preserve">        财政对企业职工基本养老保险基金的补助</t>
  </si>
  <si>
    <t xml:space="preserve">    其他社会保障和就业支出</t>
  </si>
  <si>
    <t xml:space="preserve">        其他社会保障和就业支出</t>
  </si>
  <si>
    <t>医疗卫生与计划生育支出</t>
  </si>
  <si>
    <t xml:space="preserve">    医疗卫生与计划生育管理事务</t>
  </si>
  <si>
    <t xml:space="preserve">        其他医疗卫生与计划生育管理事务支出</t>
  </si>
  <si>
    <t xml:space="preserve">    公立医院</t>
  </si>
  <si>
    <t xml:space="preserve">        综合医院</t>
  </si>
  <si>
    <t xml:space="preserve">        其他公立医院支出</t>
  </si>
  <si>
    <t xml:space="preserve">    基层医疗卫生机构</t>
  </si>
  <si>
    <t xml:space="preserve">        其他基层医疗卫生机构支出</t>
  </si>
  <si>
    <t xml:space="preserve">    公共卫生</t>
  </si>
  <si>
    <t xml:space="preserve">        疾病预防控制机构</t>
  </si>
  <si>
    <t xml:space="preserve">        卫生监督机构</t>
  </si>
  <si>
    <t xml:space="preserve">        应急救治机构</t>
  </si>
  <si>
    <t xml:space="preserve">        采供血机构</t>
  </si>
  <si>
    <t xml:space="preserve">        基本公共卫生服务</t>
  </si>
  <si>
    <t xml:space="preserve">        重大公共卫生专项</t>
  </si>
  <si>
    <t xml:space="preserve">        其他公共卫生支出</t>
  </si>
  <si>
    <t xml:space="preserve">    计划生育事务</t>
  </si>
  <si>
    <t xml:space="preserve">        计划生育服务</t>
  </si>
  <si>
    <t xml:space="preserve">        其他计划生育事务支出</t>
  </si>
  <si>
    <t xml:space="preserve">    食品和药品监督管理事务</t>
  </si>
  <si>
    <t xml:space="preserve">        药品事务</t>
  </si>
  <si>
    <t xml:space="preserve">        食品安全事务</t>
  </si>
  <si>
    <t xml:space="preserve">        其他食品和药品监督管理事务支出</t>
  </si>
  <si>
    <t xml:space="preserve">    行政事业单位医疗</t>
  </si>
  <si>
    <t xml:space="preserve">        行政单位医疗</t>
  </si>
  <si>
    <t xml:space="preserve">        事业单位医疗</t>
  </si>
  <si>
    <t xml:space="preserve">        其他行政事业单位医疗支出</t>
  </si>
  <si>
    <t xml:space="preserve">    财政对基本医疗保险基金的补助</t>
  </si>
  <si>
    <t xml:space="preserve">        财政对城镇职工基本医疗保险基金的补助</t>
  </si>
  <si>
    <t xml:space="preserve">    医疗救助</t>
  </si>
  <si>
    <t xml:space="preserve">        疾病应急救助</t>
  </si>
  <si>
    <t xml:space="preserve">        其他医疗救助支出</t>
  </si>
  <si>
    <t xml:space="preserve">    优抚对象医疗</t>
  </si>
  <si>
    <t xml:space="preserve">        优抚对象医疗救助</t>
  </si>
  <si>
    <t xml:space="preserve">    其他医疗卫生与计划生育支出</t>
  </si>
  <si>
    <t xml:space="preserve">        其他医疗卫生与计划生育支出</t>
  </si>
  <si>
    <t>节能环保支出</t>
  </si>
  <si>
    <t xml:space="preserve">    环境保护管理事务</t>
  </si>
  <si>
    <t xml:space="preserve">        环境保护宣传</t>
  </si>
  <si>
    <t xml:space="preserve">        其他环境保护管理事务支出</t>
  </si>
  <si>
    <t xml:space="preserve">    环境监测与监察</t>
  </si>
  <si>
    <t xml:space="preserve">        建设项目环评审查与监督</t>
  </si>
  <si>
    <t xml:space="preserve">        其他环境监测与监察支出</t>
  </si>
  <si>
    <t xml:space="preserve">    污染防治</t>
  </si>
  <si>
    <t xml:space="preserve">        大气</t>
  </si>
  <si>
    <t xml:space="preserve">        排污费安排的支出</t>
  </si>
  <si>
    <t xml:space="preserve">    自然生态保护</t>
  </si>
  <si>
    <t xml:space="preserve">        生态保护</t>
  </si>
  <si>
    <t xml:space="preserve">    污染减排</t>
  </si>
  <si>
    <t xml:space="preserve">        环境监测与信息</t>
  </si>
  <si>
    <t xml:space="preserve">        环境执法监察</t>
  </si>
  <si>
    <t xml:space="preserve">    其他节能环保支出</t>
  </si>
  <si>
    <t xml:space="preserve">        其他节能环保支出</t>
  </si>
  <si>
    <t xml:space="preserve">    城乡社区管理事务</t>
  </si>
  <si>
    <t xml:space="preserve">        城管执法</t>
  </si>
  <si>
    <t xml:space="preserve">        工程建设标准规范编制与监管</t>
  </si>
  <si>
    <t xml:space="preserve">        工程建设管理</t>
  </si>
  <si>
    <t xml:space="preserve">        市政公用行业市场监管</t>
  </si>
  <si>
    <t xml:space="preserve">        住宅建设与房地产市场监管</t>
  </si>
  <si>
    <t xml:space="preserve">        其他城乡社区管理事务支出</t>
  </si>
  <si>
    <t xml:space="preserve">    城乡社区规划与管理</t>
  </si>
  <si>
    <t xml:space="preserve">        城乡社区规划与管理</t>
  </si>
  <si>
    <t xml:space="preserve">    城乡社区公共设施</t>
  </si>
  <si>
    <t xml:space="preserve">        其他城乡社区公共设施支出</t>
  </si>
  <si>
    <t xml:space="preserve">    城乡社区环境卫生</t>
  </si>
  <si>
    <t xml:space="preserve">        城乡社区环境卫生</t>
  </si>
  <si>
    <t xml:space="preserve">    建设市场管理与监督</t>
  </si>
  <si>
    <t xml:space="preserve">        建设市场管理与监督</t>
  </si>
  <si>
    <t xml:space="preserve">    国有土地使用权出让收入及对应专项债务收入安排的支出</t>
  </si>
  <si>
    <t xml:space="preserve">        征地和拆迁补偿支出</t>
  </si>
  <si>
    <t xml:space="preserve">        土地开发支出</t>
  </si>
  <si>
    <t xml:space="preserve">        城市建设支出</t>
  </si>
  <si>
    <t xml:space="preserve">        土地出让业务支出</t>
  </si>
  <si>
    <t xml:space="preserve">        廉租住房支出</t>
  </si>
  <si>
    <t xml:space="preserve">        其他国有土地使用权出让收入安排的支出</t>
  </si>
  <si>
    <t xml:space="preserve">    城市公用事业附加及对应专项债务收入安排的支出</t>
  </si>
  <si>
    <t xml:space="preserve">        城市公共设施</t>
  </si>
  <si>
    <t xml:space="preserve">        城市环境卫生</t>
  </si>
  <si>
    <t xml:space="preserve">        其他城市公用事业附加安排的支出</t>
  </si>
  <si>
    <t xml:space="preserve">    国有土地收益基金及对应专项债务收入安排的支出</t>
  </si>
  <si>
    <t xml:space="preserve">    城市基础设施配套费及对应专项债务收入安排的支出</t>
  </si>
  <si>
    <t xml:space="preserve">        其他城市基础设施配套费安排的支出</t>
  </si>
  <si>
    <t xml:space="preserve">    污水处理费及对应专项债务收入安排的支出</t>
  </si>
  <si>
    <t xml:space="preserve">        污水处理设施建设和运营</t>
  </si>
  <si>
    <t xml:space="preserve">        代征手续费</t>
  </si>
  <si>
    <t xml:space="preserve">        其他污水处理费安排的支出</t>
  </si>
  <si>
    <t xml:space="preserve">    其他城乡社区支出</t>
  </si>
  <si>
    <t xml:space="preserve">        其他城乡社区支出</t>
  </si>
  <si>
    <t xml:space="preserve">    农业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</si>
  <si>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</si>
  <si>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</si>
  <si>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</si>
  <si>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</si>
  <si>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防灾救灾</t>
  </si>
  <si>
    <t xml:space="preserve">        农业生产支持补贴</t>
  </si>
  <si>
    <t xml:space="preserve">        农业资源保护修复与利用</t>
  </si>
  <si>
    <t xml:space="preserve">        对高校毕业生到基层任职补助</t>
  </si>
  <si>
    <t xml:space="preserve">        其他农业支出</t>
  </si>
  <si>
    <t xml:space="preserve">    林业</t>
  </si>
  <si>
    <t xml:space="preserve">        林业事业机构</t>
  </si>
  <si>
    <t xml:space="preserve">        林业技术推广</t>
  </si>
  <si>
    <t xml:space="preserve">        湿地保护</t>
  </si>
  <si>
    <t xml:space="preserve">        林业执法与监督</t>
  </si>
  <si>
    <t xml:space="preserve">        其他林业支出</t>
  </si>
  <si>
    <t xml:space="preserve">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</si>
  <si>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</si>
  <si>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</si>
  <si>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</si>
  <si>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水土保持</t>
  </si>
  <si>
    <t xml:space="preserve">        水质监测</t>
  </si>
  <si>
    <t xml:space="preserve">        防汛</t>
  </si>
  <si>
    <t xml:space="preserve">        水利安全监督</t>
  </si>
  <si>
    <t xml:space="preserve">        水资源费安排的支出</t>
  </si>
  <si>
    <t xml:space="preserve">        其他水利支出</t>
  </si>
  <si>
    <t xml:space="preserve">    扶贫</t>
  </si>
  <si>
    <t xml:space="preserve">        其他扶贫支出</t>
  </si>
  <si>
    <t xml:space="preserve">    普惠金融发展支出</t>
  </si>
  <si>
    <t xml:space="preserve">        创业担保贷款贴息</t>
  </si>
  <si>
    <t xml:space="preserve">    公路水路运输</t>
  </si>
  <si>
    <t xml:space="preserve">        公路养护</t>
  </si>
  <si>
    <t xml:space="preserve">        港口设施</t>
  </si>
  <si>
    <t xml:space="preserve">        水路运输管理支出</t>
  </si>
  <si>
    <t xml:space="preserve">        其他公路水路运输支出</t>
  </si>
  <si>
    <t xml:space="preserve">    车辆通行费及对应专项债务收入安排的支出</t>
  </si>
  <si>
    <t xml:space="preserve">        公路还贷</t>
  </si>
  <si>
    <t xml:space="preserve">        政府还贷公路养护</t>
  </si>
  <si>
    <t xml:space="preserve">        政府还贷公路管理</t>
  </si>
  <si>
    <t xml:space="preserve">    港口建设费及对应专项债务收入安排的支出</t>
  </si>
  <si>
    <t xml:space="preserve">        航道建设和维护</t>
  </si>
  <si>
    <t xml:space="preserve">    其他交通运输支出</t>
  </si>
  <si>
    <t xml:space="preserve">        其他交通运输支出</t>
  </si>
  <si>
    <t xml:space="preserve">    资源勘探开发</t>
  </si>
  <si>
    <t xml:space="preserve">    建筑业</t>
  </si>
  <si>
    <t xml:space="preserve">        无线电监管</t>
  </si>
  <si>
    <t xml:space="preserve">        工业和信息产业支持</t>
  </si>
  <si>
    <t xml:space="preserve">    安全生产监管</t>
  </si>
  <si>
    <t xml:space="preserve">        安全监管监察专项</t>
  </si>
  <si>
    <t xml:space="preserve">        其他安全生产监管支出</t>
  </si>
  <si>
    <t xml:space="preserve">    国有资产监管</t>
  </si>
  <si>
    <t xml:space="preserve">        其他国有资产监管支出</t>
  </si>
  <si>
    <t xml:space="preserve">    新型墙体材料专项基金及对应专项债务收入安排的支出</t>
  </si>
  <si>
    <t xml:space="preserve">        其他新型墙体材料专项基金支出</t>
  </si>
  <si>
    <t>商业服务业等支出</t>
  </si>
  <si>
    <t xml:space="preserve">    商业流通事务</t>
  </si>
  <si>
    <t xml:space="preserve">    旅游业管理与服务支出</t>
  </si>
  <si>
    <t xml:space="preserve">        旅游宣传</t>
  </si>
  <si>
    <t xml:space="preserve">        其他旅游业管理与服务支出</t>
  </si>
  <si>
    <t>金融支出</t>
  </si>
  <si>
    <t xml:space="preserve">    金融部门行政支出</t>
  </si>
  <si>
    <t xml:space="preserve">    其他金融支出</t>
  </si>
  <si>
    <t xml:space="preserve">        其他金融支出</t>
  </si>
  <si>
    <t>国土海洋气象等支出</t>
  </si>
  <si>
    <t xml:space="preserve">    国土资源事务</t>
  </si>
  <si>
    <t xml:space="preserve">        其他国土资源事务支出</t>
  </si>
  <si>
    <t xml:space="preserve">    海洋管理事务</t>
  </si>
  <si>
    <t xml:space="preserve">        海域使用管理</t>
  </si>
  <si>
    <t xml:space="preserve">        海洋环境保护与监测</t>
  </si>
  <si>
    <t xml:space="preserve">    地震事务</t>
  </si>
  <si>
    <t xml:space="preserve">        地震监测</t>
  </si>
  <si>
    <t xml:space="preserve">        地震应急救援</t>
  </si>
  <si>
    <t xml:space="preserve">        其他地震事务支出</t>
  </si>
  <si>
    <t xml:space="preserve">    气象事务</t>
  </si>
  <si>
    <t xml:space="preserve">        气象事业机构</t>
  </si>
  <si>
    <t xml:space="preserve">        其他气象事务支出</t>
  </si>
  <si>
    <t>住房保障支出</t>
  </si>
  <si>
    <t xml:space="preserve">    保障性安居工程支出</t>
  </si>
  <si>
    <t xml:space="preserve">        公共租赁住房</t>
  </si>
  <si>
    <t xml:space="preserve">    住房改革支出</t>
  </si>
  <si>
    <t xml:space="preserve">        购房补贴</t>
  </si>
  <si>
    <t xml:space="preserve">    城乡社区住宅</t>
  </si>
  <si>
    <t xml:space="preserve">        公有住房建设和维修改造支出</t>
  </si>
  <si>
    <t xml:space="preserve">        住房公积金管理</t>
  </si>
  <si>
    <t xml:space="preserve">        其他城乡社区住宅支出</t>
  </si>
  <si>
    <t>粮油物资储备支出</t>
  </si>
  <si>
    <t xml:space="preserve">    粮油事务</t>
  </si>
  <si>
    <t xml:space="preserve">        粮食信息统计</t>
  </si>
  <si>
    <t xml:space="preserve">        粮食专项业务活动</t>
  </si>
  <si>
    <t xml:space="preserve">        粮食风险基金</t>
  </si>
  <si>
    <t xml:space="preserve">        其他粮油事务支出</t>
  </si>
  <si>
    <t xml:space="preserve">    重要商品储备</t>
  </si>
  <si>
    <t xml:space="preserve">        肉类储备</t>
  </si>
  <si>
    <t xml:space="preserve">        农药储备</t>
  </si>
  <si>
    <t xml:space="preserve">        战略物资储备</t>
  </si>
  <si>
    <t xml:space="preserve">    彩票发行销售机构业务费安排的支出</t>
  </si>
  <si>
    <t xml:space="preserve">        福利彩票销售机构的业务费支出</t>
  </si>
  <si>
    <t xml:space="preserve">    彩票公益金及对应专项债务收入安排的支出</t>
  </si>
  <si>
    <t xml:space="preserve">        用于社会福利的彩票公益金支出</t>
  </si>
  <si>
    <t xml:space="preserve">        用于体育事业的彩票公益金支出</t>
  </si>
  <si>
    <t xml:space="preserve">    其他支出</t>
  </si>
  <si>
    <t xml:space="preserve">        其他支出</t>
  </si>
  <si>
    <t xml:space="preserve">    地方政府一般债务付息支出</t>
  </si>
  <si>
    <t xml:space="preserve">        地方政府一般债券付息支出</t>
  </si>
  <si>
    <t xml:space="preserve">    地方政府专项债务付息支出</t>
  </si>
  <si>
    <t xml:space="preserve">        国有土地使用权出让金债务付息支出</t>
  </si>
  <si>
    <t>20101</t>
  </si>
  <si>
    <t>2010101</t>
  </si>
  <si>
    <t>2010102</t>
  </si>
  <si>
    <t>20102</t>
  </si>
  <si>
    <t>2010201</t>
  </si>
  <si>
    <t>2010250</t>
  </si>
  <si>
    <t>20103</t>
  </si>
  <si>
    <t>20104</t>
  </si>
  <si>
    <t>2010401</t>
  </si>
  <si>
    <t>2010450</t>
  </si>
  <si>
    <t>20105</t>
  </si>
  <si>
    <t>2010501</t>
  </si>
  <si>
    <t>2010550</t>
  </si>
  <si>
    <t>20106</t>
  </si>
  <si>
    <t>2010601</t>
  </si>
  <si>
    <t>2010602</t>
  </si>
  <si>
    <t>20107</t>
  </si>
  <si>
    <t>20108</t>
  </si>
  <si>
    <t>2010801</t>
  </si>
  <si>
    <t>2010850</t>
  </si>
  <si>
    <t>20109</t>
  </si>
  <si>
    <t>20110</t>
  </si>
  <si>
    <t>2011001</t>
  </si>
  <si>
    <t>20111</t>
  </si>
  <si>
    <t>2011101</t>
  </si>
  <si>
    <t>2011150</t>
  </si>
  <si>
    <t>20113</t>
  </si>
  <si>
    <t>2011301</t>
  </si>
  <si>
    <t>20114</t>
  </si>
  <si>
    <t>2011401</t>
  </si>
  <si>
    <t>2011450</t>
  </si>
  <si>
    <t>20115</t>
  </si>
  <si>
    <t>2011501</t>
  </si>
  <si>
    <t>20117</t>
  </si>
  <si>
    <t>2011701</t>
  </si>
  <si>
    <t>20123</t>
  </si>
  <si>
    <t>2012399</t>
  </si>
  <si>
    <t>20124</t>
  </si>
  <si>
    <t>2012401</t>
  </si>
  <si>
    <t>2012450</t>
  </si>
  <si>
    <t>20125</t>
  </si>
  <si>
    <t>2012501</t>
  </si>
  <si>
    <t>2012550</t>
  </si>
  <si>
    <t>20126</t>
  </si>
  <si>
    <t>2012601</t>
  </si>
  <si>
    <t>20128</t>
  </si>
  <si>
    <t>20129</t>
  </si>
  <si>
    <t>2012901</t>
  </si>
  <si>
    <t>20131</t>
  </si>
  <si>
    <t>2013101</t>
  </si>
  <si>
    <t>20132</t>
  </si>
  <si>
    <t>2013201</t>
  </si>
  <si>
    <t>20133</t>
  </si>
  <si>
    <t>2013301</t>
  </si>
  <si>
    <t>20134</t>
  </si>
  <si>
    <t>2013401</t>
  </si>
  <si>
    <t>20135</t>
  </si>
  <si>
    <t>2013501</t>
  </si>
  <si>
    <t>20136</t>
  </si>
  <si>
    <t>2013601</t>
  </si>
  <si>
    <t>2013650</t>
  </si>
  <si>
    <t>20199</t>
  </si>
  <si>
    <t>203203</t>
  </si>
  <si>
    <t>20320303</t>
  </si>
  <si>
    <t>20320306</t>
  </si>
  <si>
    <t>20320307</t>
  </si>
  <si>
    <t>20399</t>
  </si>
  <si>
    <t>20401</t>
  </si>
  <si>
    <t>20402</t>
  </si>
  <si>
    <t>20403</t>
  </si>
  <si>
    <t>20404</t>
  </si>
  <si>
    <t>2040401</t>
  </si>
  <si>
    <t>20405</t>
  </si>
  <si>
    <t>2040501</t>
  </si>
  <si>
    <t>20406</t>
  </si>
  <si>
    <t>2040601</t>
  </si>
  <si>
    <t>20408</t>
  </si>
  <si>
    <t>2040801</t>
  </si>
  <si>
    <t>20499</t>
  </si>
  <si>
    <t>2049901</t>
  </si>
  <si>
    <t>20501</t>
  </si>
  <si>
    <t>2050101</t>
  </si>
  <si>
    <t>2050103</t>
  </si>
  <si>
    <t>20502</t>
  </si>
  <si>
    <t>20503</t>
  </si>
  <si>
    <t>2050399</t>
  </si>
  <si>
    <t>20505</t>
  </si>
  <si>
    <t>20507</t>
  </si>
  <si>
    <t>20508</t>
  </si>
  <si>
    <t>20509</t>
  </si>
  <si>
    <t>20599</t>
  </si>
  <si>
    <t>20601</t>
  </si>
  <si>
    <t>2060101</t>
  </si>
  <si>
    <t>20604</t>
  </si>
  <si>
    <t>20605</t>
  </si>
  <si>
    <t>20606</t>
  </si>
  <si>
    <t>20607</t>
  </si>
  <si>
    <t>2060701</t>
  </si>
  <si>
    <t>20699</t>
  </si>
  <si>
    <t>20701</t>
  </si>
  <si>
    <t>20702</t>
  </si>
  <si>
    <t>20703</t>
  </si>
  <si>
    <t>20704</t>
  </si>
  <si>
    <t>20799</t>
  </si>
  <si>
    <t>20801</t>
  </si>
  <si>
    <t>2080101</t>
  </si>
  <si>
    <t>20802</t>
  </si>
  <si>
    <t>2080201</t>
  </si>
  <si>
    <t>2080203</t>
  </si>
  <si>
    <t>20805</t>
  </si>
  <si>
    <t>2080501</t>
  </si>
  <si>
    <t>2080502</t>
  </si>
  <si>
    <t>20807</t>
  </si>
  <si>
    <t>20808</t>
  </si>
  <si>
    <t>20809</t>
  </si>
  <si>
    <t>2080902</t>
  </si>
  <si>
    <t>20810</t>
  </si>
  <si>
    <t>20811</t>
  </si>
  <si>
    <t>2081101</t>
  </si>
  <si>
    <t>2081103</t>
  </si>
  <si>
    <t>20816</t>
  </si>
  <si>
    <t>2081601</t>
  </si>
  <si>
    <t>20820</t>
  </si>
  <si>
    <t>20821</t>
  </si>
  <si>
    <t>20822</t>
  </si>
  <si>
    <t>2082201</t>
  </si>
  <si>
    <t>2082202</t>
  </si>
  <si>
    <t>20823</t>
  </si>
  <si>
    <t>2082302</t>
  </si>
  <si>
    <t>20826</t>
  </si>
  <si>
    <t>20899</t>
  </si>
  <si>
    <t>21001</t>
  </si>
  <si>
    <t>2100101</t>
  </si>
  <si>
    <t>2100103</t>
  </si>
  <si>
    <t>21002</t>
  </si>
  <si>
    <t>21003</t>
  </si>
  <si>
    <t>21004</t>
  </si>
  <si>
    <t>21007</t>
  </si>
  <si>
    <t>21010</t>
  </si>
  <si>
    <t>2101001</t>
  </si>
  <si>
    <t>21011</t>
  </si>
  <si>
    <t>2101101</t>
  </si>
  <si>
    <t>21012</t>
  </si>
  <si>
    <t>21013</t>
  </si>
  <si>
    <t>21014</t>
  </si>
  <si>
    <t>21099</t>
  </si>
  <si>
    <t>21101</t>
  </si>
  <si>
    <t>2110101</t>
  </si>
  <si>
    <t>21102</t>
  </si>
  <si>
    <t>2110203</t>
  </si>
  <si>
    <t>21103</t>
  </si>
  <si>
    <t>2110399</t>
  </si>
  <si>
    <t>21104</t>
  </si>
  <si>
    <t>21111</t>
  </si>
  <si>
    <t>21199</t>
  </si>
  <si>
    <t>21201</t>
  </si>
  <si>
    <t>2120109</t>
  </si>
  <si>
    <t>21202</t>
  </si>
  <si>
    <t>21203</t>
  </si>
  <si>
    <t>21205</t>
  </si>
  <si>
    <t>21206</t>
  </si>
  <si>
    <t>21299</t>
  </si>
  <si>
    <t>21301</t>
  </si>
  <si>
    <t>2130101</t>
  </si>
  <si>
    <t>2130104</t>
  </si>
  <si>
    <t>21302</t>
  </si>
  <si>
    <t>2130201</t>
  </si>
  <si>
    <t>2130204</t>
  </si>
  <si>
    <t>21303</t>
  </si>
  <si>
    <t>2130301</t>
  </si>
  <si>
    <t>2130321</t>
  </si>
  <si>
    <t>21305</t>
  </si>
  <si>
    <t>21308</t>
  </si>
  <si>
    <t>2140101</t>
  </si>
  <si>
    <t>21404</t>
  </si>
  <si>
    <t>2140401</t>
  </si>
  <si>
    <t>21405</t>
  </si>
  <si>
    <t>2140599</t>
  </si>
  <si>
    <t>21406</t>
  </si>
  <si>
    <t>2140601</t>
  </si>
  <si>
    <t>21499</t>
  </si>
  <si>
    <t>21501</t>
  </si>
  <si>
    <t>21503</t>
  </si>
  <si>
    <t>21505</t>
  </si>
  <si>
    <t>2150501</t>
  </si>
  <si>
    <t>2150599</t>
  </si>
  <si>
    <t>21506</t>
  </si>
  <si>
    <t>2150601</t>
  </si>
  <si>
    <t>21507</t>
  </si>
  <si>
    <t>2150701</t>
  </si>
  <si>
    <t>21602</t>
  </si>
  <si>
    <t>21605</t>
  </si>
  <si>
    <t>2160501</t>
  </si>
  <si>
    <t>21606</t>
  </si>
  <si>
    <t>2160699</t>
  </si>
  <si>
    <t>21701</t>
  </si>
  <si>
    <t>2170101</t>
  </si>
  <si>
    <t>21799</t>
  </si>
  <si>
    <t>22001</t>
  </si>
  <si>
    <t>2200101</t>
  </si>
  <si>
    <t>2200111</t>
  </si>
  <si>
    <t>22002</t>
  </si>
  <si>
    <t>22004</t>
  </si>
  <si>
    <t>2200401</t>
  </si>
  <si>
    <t>22005</t>
  </si>
  <si>
    <t>2200504</t>
  </si>
  <si>
    <t>22101</t>
  </si>
  <si>
    <t>2210103</t>
  </si>
  <si>
    <t>22102</t>
  </si>
  <si>
    <t>2210201</t>
  </si>
  <si>
    <t>22103</t>
  </si>
  <si>
    <t>22201</t>
  </si>
  <si>
    <t>22205</t>
  </si>
  <si>
    <t>22908</t>
  </si>
  <si>
    <t>22999</t>
  </si>
  <si>
    <t>23203</t>
  </si>
  <si>
    <t>2050203</t>
  </si>
  <si>
    <t>2060502</t>
  </si>
  <si>
    <t>2080904</t>
  </si>
  <si>
    <t>2140123</t>
  </si>
  <si>
    <t>2210107</t>
  </si>
  <si>
    <t>Book1</t>
  </si>
  <si>
    <t>D:\Program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</si>
  <si>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</si>
  <si>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</si>
  <si>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</si>
  <si>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</si>
  <si>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</si>
  <si>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</si>
  <si>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</si>
  <si>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</si>
  <si>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</si>
  <si>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</si>
  <si>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代码</t>
  </si>
  <si>
    <t>款</t>
  </si>
  <si>
    <t>本级财力小计</t>
  </si>
  <si>
    <t>基金预算拨款（1）</t>
  </si>
  <si>
    <t>上年基金预算净结余（2）</t>
  </si>
  <si>
    <t>上级财政补助（3）</t>
  </si>
  <si>
    <t>上级下达</t>
  </si>
  <si>
    <t>上年结转</t>
  </si>
  <si>
    <t xml:space="preserve">单位：万元 </t>
  </si>
  <si>
    <t>名          称</t>
  </si>
  <si>
    <t>功  能  科  目</t>
  </si>
  <si>
    <t>资 金 来 源</t>
  </si>
  <si>
    <t>合      计</t>
  </si>
  <si>
    <t>06</t>
  </si>
  <si>
    <t>23</t>
  </si>
  <si>
    <t xml:space="preserve">    民族事务</t>
  </si>
  <si>
    <t xml:space="preserve">        其他民族事务支出</t>
  </si>
  <si>
    <t xml:space="preserve">    其他公共安全支出</t>
  </si>
  <si>
    <t xml:space="preserve">        其他公共安全支出</t>
  </si>
  <si>
    <t xml:space="preserve">        初中教育</t>
  </si>
  <si>
    <t xml:space="preserve">        其他职业教育支出</t>
  </si>
  <si>
    <t>99</t>
  </si>
  <si>
    <t>01</t>
  </si>
  <si>
    <t xml:space="preserve">        军队移交政府的离退休人员安置</t>
  </si>
  <si>
    <t xml:space="preserve">        退役士兵管理教育</t>
  </si>
  <si>
    <t>22</t>
  </si>
  <si>
    <t xml:space="preserve">    大中型水库移民后期扶持基金支出</t>
  </si>
  <si>
    <t xml:space="preserve">        移民补助</t>
  </si>
  <si>
    <t xml:space="preserve">        基础设施建设和经济发展</t>
  </si>
  <si>
    <t xml:space="preserve">    小型水库移民扶持基金及对应专项债务收入安排的支出</t>
  </si>
  <si>
    <t xml:space="preserve">    中医药</t>
  </si>
  <si>
    <t xml:space="preserve">        中医（民族医）药专项</t>
  </si>
  <si>
    <t xml:space="preserve">        其他污染防治支出</t>
  </si>
  <si>
    <t>11</t>
  </si>
  <si>
    <t xml:space="preserve">    农业土地开发资金及对应专项债务收入安排的支出</t>
  </si>
  <si>
    <t>21</t>
  </si>
  <si>
    <t xml:space="preserve">        大中型水库移民后期扶持专项支出</t>
  </si>
  <si>
    <t xml:space="preserve">        航道维护</t>
  </si>
  <si>
    <t>04</t>
  </si>
  <si>
    <t xml:space="preserve">    成品油价格改革对交通运输的补贴</t>
  </si>
  <si>
    <t xml:space="preserve">        对城市公交的补贴</t>
  </si>
  <si>
    <t>05</t>
  </si>
  <si>
    <t xml:space="preserve">    邮政业支出</t>
  </si>
  <si>
    <t xml:space="preserve">         其他邮政业支出</t>
  </si>
  <si>
    <t xml:space="preserve">    车辆购置税支出</t>
  </si>
  <si>
    <t xml:space="preserve">         车辆购置税用于公路等基础设施建设支出</t>
  </si>
  <si>
    <t xml:space="preserve">    工业和信息产业监管</t>
  </si>
  <si>
    <t xml:space="preserve">        其他工业和信息产业监管支出</t>
  </si>
  <si>
    <t xml:space="preserve">    涉外发展服务支出</t>
  </si>
  <si>
    <t xml:space="preserve">        其他涉外发展服务支出支出</t>
  </si>
  <si>
    <t xml:space="preserve">        地质灾害防治</t>
  </si>
  <si>
    <t xml:space="preserve">        棚户区改造</t>
  </si>
  <si>
    <t xml:space="preserve">        保障性住房租金补贴</t>
  </si>
  <si>
    <t xml:space="preserve">        用于残疾人事业的彩票公益金支出</t>
  </si>
  <si>
    <t>10</t>
  </si>
  <si>
    <t xml:space="preserve">        用于文化事业的彩票公益金支出</t>
  </si>
  <si>
    <t xml:space="preserve">        用于其他社会公益事业的彩票公益金支出</t>
  </si>
  <si>
    <t xml:space="preserve">        行政运行</t>
  </si>
  <si>
    <t xml:space="preserve">        技术创新服务体系</t>
  </si>
  <si>
    <t>政府性基金预算</t>
  </si>
  <si>
    <t>一般公共预算</t>
  </si>
  <si>
    <t>小书-附件一（2）：汕头市本级2017年部门预算支出表（按功能分类）0102.xls</t>
  </si>
  <si>
    <r>
      <t>汕头市</t>
    </r>
    <r>
      <rPr>
        <sz val="5"/>
        <rFont val="方正小标宋_GBK"/>
        <family val="0"/>
      </rPr>
      <t xml:space="preserve"> </t>
    </r>
    <r>
      <rPr>
        <sz val="19"/>
        <rFont val="Times New Roman"/>
        <family val="1"/>
      </rPr>
      <t>2017</t>
    </r>
    <r>
      <rPr>
        <sz val="5"/>
        <rFont val="方正小标宋_GBK"/>
        <family val="0"/>
      </rPr>
      <t xml:space="preserve"> </t>
    </r>
    <r>
      <rPr>
        <sz val="19"/>
        <rFont val="方正小标宋_GBK"/>
        <family val="0"/>
      </rPr>
      <t>年一般公共预算、政府性基金本级支出表（按功能分类）</t>
    </r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</si>
</sst>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\-#,##0.00"/>
    <numFmt numFmtId="177" formatCode="#,##0_);[Red]\(#,##0\)"/>
    <numFmt numFmtId="178" formatCode="_-* #,##0_-;\-* #,##0_-;_-* &quot;-&quot;_-;_-@_-"/>
    <numFmt numFmtId="179" formatCode="_-* #,##0.00_-;\-* #,##0.00_-;_-* &quot;-&quot;??_-;_-@_-"/>
    <numFmt numFmtId="180" formatCode="0_);[Red]\(0\)"/>
    <numFmt numFmtId="181" formatCode="#,##0.0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mmm/yyyy;_-\ &quot;N/A&quot;_-;_-\ &quot;-&quot;_-"/>
    <numFmt numFmtId="185" formatCode="mmm/dd/yyyy;_-\ &quot;N/A&quot;_-;_-\ &quot;-&quot;_-"/>
    <numFmt numFmtId="186" formatCode="_-#,##0_-;\(#,##0\);_-\ \ &quot;-&quot;_-;_-@_-"/>
    <numFmt numFmtId="187" formatCode="_-#,##0.00_-;\(#,##0.00\);_-\ \ &quot;-&quot;_-;_-@_-"/>
    <numFmt numFmtId="188" formatCode="_-#,##0%_-;\(#,##0%\);_-\ &quot;-&quot;_-"/>
    <numFmt numFmtId="189" formatCode="_-#,###,_-;\(#,###,\);_-\ \ &quot;-&quot;_-;_-@_-"/>
    <numFmt numFmtId="190" formatCode="_-#,###.00,_-;\(#,###.00,\);_-\ \ &quot;-&quot;_-;_-@_-"/>
    <numFmt numFmtId="191" formatCode="_([$€-2]* #,##0.00_);_([$€-2]* \(#,##0.00\);_([$€-2]* &quot;-&quot;??_)"/>
    <numFmt numFmtId="192" formatCode="_-* #,##0_-;\-* #,##0_-;_-* &quot;-&quot;??_-;_-@_-"/>
    <numFmt numFmtId="193" formatCode="#,##0\ &quot; &quot;;\(#,##0\)\ ;&quot;—&quot;&quot; &quot;&quot; &quot;&quot; &quot;&quot; &quot;"/>
    <numFmt numFmtId="194" formatCode="_-#0&quot;.&quot;0000_-;\(#0&quot;.&quot;0000\);_-\ \ &quot;-&quot;_-;_-@_-"/>
    <numFmt numFmtId="195" formatCode="_-#0&quot;.&quot;0,_-;\(#0&quot;.&quot;0,\);_-\ \ &quot;-&quot;_-;_-@_-"/>
    <numFmt numFmtId="196" formatCode="0.0%"/>
    <numFmt numFmtId="197" formatCode="&quot;$&quot;#,##0;\-&quot;$&quot;#,##0"/>
    <numFmt numFmtId="198" formatCode="#,##0.00&quot;¥&quot;;\-#,##0.00&quot;¥&quot;"/>
    <numFmt numFmtId="199" formatCode="#,##0.00&quot;¥&quot;;[Red]\-#,##0.00&quot;¥&quot;"/>
    <numFmt numFmtId="200" formatCode="_-* #,##0&quot;¥&quot;_-;\-* #,##0&quot;¥&quot;_-;_-* &quot;-&quot;&quot;¥&quot;_-;_-@_-"/>
    <numFmt numFmtId="201" formatCode="_-* #,##0.00&quot;¥&quot;_-;\-* #,##0.00&quot;¥&quot;_-;_-* &quot;-&quot;??&quot;¥&quot;_-;_-@_-"/>
    <numFmt numFmtId="202" formatCode="0.000%"/>
    <numFmt numFmtId="203" formatCode="&quot;\&quot;#,##0;[Red]&quot;\&quot;&quot;\&quot;&quot;\&quot;&quot;\&quot;&quot;\&quot;&quot;\&quot;&quot;\&quot;\-#,##0"/>
    <numFmt numFmtId="204" formatCode="#,##0;\(#,##0\)"/>
    <numFmt numFmtId="205" formatCode="_-&quot;$&quot;* #,##0_-;\-&quot;$&quot;* #,##0_-;_-&quot;$&quot;* &quot;-&quot;_-;_-@_-"/>
    <numFmt numFmtId="206" formatCode="_-&quot;$&quot;\ * #,##0.00_-;_-&quot;$&quot;\ * #,##0.00\-;_-&quot;$&quot;\ * &quot;-&quot;??_-;_-@_-"/>
    <numFmt numFmtId="207" formatCode="\$#,##0.00;\(\$#,##0.00\)"/>
    <numFmt numFmtId="208" formatCode="\$#,##0;\(\$#,##0\)"/>
    <numFmt numFmtId="209" formatCode="_-&quot;$&quot;\ * #,##0_-;_-&quot;$&quot;\ * #,##0\-;_-&quot;$&quot;\ * &quot;-&quot;_-;_-@_-"/>
    <numFmt numFmtId="210" formatCode="&quot;$&quot;#,##0_);[Red]\(&quot;$&quot;#,##0\)"/>
    <numFmt numFmtId="211" formatCode="&quot;$&quot;#,##0.00_);[Red]\(&quot;$&quot;#,##0.00\)"/>
    <numFmt numFmtId="212" formatCode="&quot;$&quot;\ #,##0.00_-;[Red]&quot;$&quot;\ #,##0.00\-"/>
    <numFmt numFmtId="213" formatCode="_-* #,##0_$_-;\-* #,##0_$_-;_-* &quot;-&quot;_$_-;_-@_-"/>
    <numFmt numFmtId="214" formatCode="_-* #,##0.00_$_-;\-* #,##0.00_$_-;_-* &quot;-&quot;??_$_-;_-@_-"/>
    <numFmt numFmtId="215" formatCode="_-* #,##0&quot;$&quot;_-;\-* #,##0&quot;$&quot;_-;_-* &quot;-&quot;&quot;$&quot;_-;_-@_-"/>
    <numFmt numFmtId="216" formatCode="_-* #,##0.00&quot;$&quot;_-;\-* #,##0.00&quot;$&quot;_-;_-* &quot;-&quot;??&quot;$&quot;_-;_-@_-"/>
    <numFmt numFmtId="217" formatCode="yy\.mm\.dd"/>
    <numFmt numFmtId="218" formatCode="0.0"/>
  </numFmts>
  <fonts count="117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sz val="10"/>
      <name val="Arial"/>
      <family val="2"/>
    </font>
    <font>
      <sz val="11"/>
      <name val="ＭＳ Ｐゴシック"/>
      <family val="2"/>
    </font>
    <font>
      <sz val="12"/>
      <name val="???"/>
      <family val="1"/>
    </font>
    <font>
      <sz val="10"/>
      <name val="Times New Roman"/>
      <family val="1"/>
    </font>
    <font>
      <sz val="12"/>
      <name val="????"/>
      <family val="2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0"/>
      <color indexed="8"/>
      <name val="Arial"/>
      <family val="2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楷体_GB2312"/>
      <family val="3"/>
    </font>
    <font>
      <sz val="12"/>
      <color indexed="9"/>
      <name val="楷体_GB2312"/>
      <family val="3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b/>
      <sz val="10"/>
      <name val="Helv"/>
      <family val="2"/>
    </font>
    <font>
      <b/>
      <sz val="10"/>
      <name val="MS Sans Serif"/>
      <family val="2"/>
    </font>
    <font>
      <i/>
      <sz val="12"/>
      <name val="Times New Roman"/>
      <family val="1"/>
    </font>
    <font>
      <b/>
      <sz val="8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16"/>
      <name val="MS Serif"/>
      <family val="1"/>
    </font>
    <font>
      <sz val="8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name val="Arial"/>
      <family val="2"/>
    </font>
    <font>
      <sz val="11"/>
      <color indexed="62"/>
      <name val="宋体"/>
      <family val="0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sz val="11"/>
      <name val="Helv"/>
      <family val="2"/>
    </font>
    <font>
      <sz val="11"/>
      <color indexed="60"/>
      <name val="宋体"/>
      <family val="0"/>
    </font>
    <font>
      <sz val="7"/>
      <name val="Small Fonts"/>
      <family val="2"/>
    </font>
    <font>
      <sz val="12"/>
      <name val="Helv"/>
      <family val="2"/>
    </font>
    <font>
      <sz val="10"/>
      <color indexed="8"/>
      <name val="MS Sans Serif"/>
      <family val="2"/>
    </font>
    <font>
      <b/>
      <sz val="11"/>
      <color indexed="63"/>
      <name val="宋体"/>
      <family val="0"/>
    </font>
    <font>
      <sz val="10"/>
      <name val="Tms Rmn"/>
      <family val="1"/>
    </font>
    <font>
      <b/>
      <sz val="10"/>
      <name val="Arial"/>
      <family val="2"/>
    </font>
    <font>
      <b/>
      <sz val="14"/>
      <color indexed="9"/>
      <name val="Times New Roman"/>
      <family val="1"/>
    </font>
    <font>
      <b/>
      <sz val="10"/>
      <name val="Tms Rm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color indexed="8"/>
      <name val="Helv"/>
      <family val="2"/>
    </font>
    <font>
      <b/>
      <sz val="18"/>
      <color indexed="56"/>
      <name val="宋体"/>
      <family val="0"/>
    </font>
    <font>
      <b/>
      <sz val="15"/>
      <color indexed="56"/>
      <name val="楷体_GB2312"/>
      <family val="3"/>
    </font>
    <font>
      <b/>
      <sz val="13"/>
      <color indexed="56"/>
      <name val="楷体_GB2312"/>
      <family val="3"/>
    </font>
    <font>
      <b/>
      <sz val="11"/>
      <color indexed="56"/>
      <name val="楷体_GB2312"/>
      <family val="3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2"/>
      <color indexed="20"/>
      <name val="楷体_GB2312"/>
      <family val="3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10"/>
      <color indexed="20"/>
      <name val="宋体"/>
      <family val="0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sz val="12"/>
      <name val="官帕眉"/>
      <family val="3"/>
    </font>
    <font>
      <sz val="12"/>
      <color indexed="17"/>
      <name val="楷体_GB2312"/>
      <family val="3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10"/>
      <color indexed="17"/>
      <name val="宋体"/>
      <family val="0"/>
    </font>
    <font>
      <sz val="11"/>
      <color indexed="17"/>
      <name val="Tahoma"/>
      <family val="2"/>
    </font>
    <font>
      <u val="single"/>
      <sz val="12"/>
      <color indexed="36"/>
      <name val="宋体"/>
      <family val="0"/>
    </font>
    <font>
      <b/>
      <sz val="12"/>
      <color indexed="8"/>
      <name val="楷体_GB2312"/>
      <family val="3"/>
    </font>
    <font>
      <b/>
      <sz val="12"/>
      <color indexed="52"/>
      <name val="楷体_GB2312"/>
      <family val="3"/>
    </font>
    <font>
      <b/>
      <sz val="12"/>
      <color indexed="9"/>
      <name val="楷体_GB2312"/>
      <family val="3"/>
    </font>
    <font>
      <i/>
      <sz val="12"/>
      <color indexed="23"/>
      <name val="楷体_GB2312"/>
      <family val="3"/>
    </font>
    <font>
      <i/>
      <sz val="11"/>
      <color indexed="23"/>
      <name val="Tahoma"/>
      <family val="2"/>
    </font>
    <font>
      <sz val="12"/>
      <color indexed="10"/>
      <name val="楷体_GB2312"/>
      <family val="3"/>
    </font>
    <font>
      <sz val="11"/>
      <color indexed="10"/>
      <name val="Tahoma"/>
      <family val="2"/>
    </font>
    <font>
      <sz val="12"/>
      <color indexed="52"/>
      <name val="楷体_GB2312"/>
      <family val="3"/>
    </font>
    <font>
      <sz val="11"/>
      <color indexed="52"/>
      <name val="Tahoma"/>
      <family val="2"/>
    </font>
    <font>
      <sz val="12"/>
      <name val="바탕체"/>
      <family val="3"/>
    </font>
    <font>
      <b/>
      <sz val="12"/>
      <color indexed="8"/>
      <name val="宋体"/>
      <family val="0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2"/>
      <color indexed="62"/>
      <name val="楷体_GB2312"/>
      <family val="3"/>
    </font>
    <font>
      <sz val="11"/>
      <name val="宋体"/>
      <family val="0"/>
    </font>
    <font>
      <sz val="12"/>
      <name val="Courier"/>
      <family val="3"/>
    </font>
    <font>
      <u val="single"/>
      <sz val="12"/>
      <color indexed="2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.5"/>
      <name val="宋体"/>
      <family val="0"/>
    </font>
    <font>
      <sz val="19"/>
      <name val="Times New Roman"/>
      <family val="1"/>
    </font>
    <font>
      <sz val="5"/>
      <name val="方正小标宋_GBK"/>
      <family val="0"/>
    </font>
    <font>
      <sz val="19"/>
      <name val="方正小标宋_GBK"/>
      <family val="0"/>
    </font>
    <font>
      <b/>
      <sz val="9.5"/>
      <name val="宋体"/>
      <family val="0"/>
    </font>
    <font>
      <sz val="9.5"/>
      <name val="宋体"/>
      <family val="0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54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>
      <alignment/>
      <protection/>
    </xf>
    <xf numFmtId="0" fontId="20" fillId="0" borderId="0">
      <alignment/>
      <protection/>
    </xf>
    <xf numFmtId="49" fontId="23" fillId="0" borderId="0" applyProtection="0">
      <alignment horizontal="left"/>
    </xf>
    <xf numFmtId="0" fontId="20" fillId="0" borderId="0">
      <alignment/>
      <protection locked="0"/>
    </xf>
    <xf numFmtId="0" fontId="24" fillId="0" borderId="0">
      <alignment/>
      <protection/>
    </xf>
    <xf numFmtId="0" fontId="25" fillId="0" borderId="0">
      <alignment/>
      <protection/>
    </xf>
    <xf numFmtId="0" fontId="20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49" fontId="20" fillId="0" borderId="0" applyFon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0" fillId="0" borderId="0">
      <alignment/>
      <protection locked="0"/>
    </xf>
    <xf numFmtId="0" fontId="20" fillId="0" borderId="0">
      <alignment/>
      <protection locked="0"/>
    </xf>
    <xf numFmtId="0" fontId="20" fillId="0" borderId="0">
      <alignment/>
      <protection locked="0"/>
    </xf>
    <xf numFmtId="0" fontId="20" fillId="0" borderId="0">
      <alignment/>
      <protection locked="0"/>
    </xf>
    <xf numFmtId="0" fontId="20" fillId="0" borderId="0">
      <alignment/>
      <protection locked="0"/>
    </xf>
    <xf numFmtId="0" fontId="20" fillId="0" borderId="0">
      <alignment/>
      <protection locked="0"/>
    </xf>
    <xf numFmtId="0" fontId="20" fillId="0" borderId="0">
      <alignment/>
      <protection locked="0"/>
    </xf>
    <xf numFmtId="0" fontId="20" fillId="0" borderId="0">
      <alignment/>
      <protection locked="0"/>
    </xf>
    <xf numFmtId="0" fontId="20" fillId="0" borderId="0">
      <alignment/>
      <protection locked="0"/>
    </xf>
    <xf numFmtId="0" fontId="20" fillId="0" borderId="0">
      <alignment/>
      <protection locked="0"/>
    </xf>
    <xf numFmtId="0" fontId="20" fillId="0" borderId="0">
      <alignment/>
      <protection locked="0"/>
    </xf>
    <xf numFmtId="0" fontId="20" fillId="0" borderId="0">
      <alignment/>
      <protection locked="0"/>
    </xf>
    <xf numFmtId="0" fontId="20" fillId="0" borderId="0">
      <alignment/>
      <protection locked="0"/>
    </xf>
    <xf numFmtId="0" fontId="28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 locked="0"/>
    </xf>
    <xf numFmtId="0" fontId="20" fillId="0" borderId="0">
      <alignment/>
      <protection locked="0"/>
    </xf>
    <xf numFmtId="0" fontId="20" fillId="0" borderId="0">
      <alignment/>
      <protection locked="0"/>
    </xf>
    <xf numFmtId="0" fontId="20" fillId="0" borderId="0">
      <alignment/>
      <protection locked="0"/>
    </xf>
    <xf numFmtId="0" fontId="20" fillId="0" borderId="0">
      <alignment/>
      <protection locked="0"/>
    </xf>
    <xf numFmtId="0" fontId="25" fillId="0" borderId="0">
      <alignment/>
      <protection locked="0"/>
    </xf>
    <xf numFmtId="0" fontId="26" fillId="0" borderId="0">
      <alignment/>
      <protection/>
    </xf>
    <xf numFmtId="0" fontId="20" fillId="0" borderId="0">
      <alignment/>
      <protection locked="0"/>
    </xf>
    <xf numFmtId="0" fontId="20" fillId="0" borderId="0">
      <alignment/>
      <protection/>
    </xf>
    <xf numFmtId="186" fontId="23" fillId="0" borderId="0" applyFill="0" applyBorder="0" applyProtection="0">
      <alignment horizontal="right"/>
    </xf>
    <xf numFmtId="187" fontId="23" fillId="0" borderId="0" applyFill="0" applyBorder="0" applyProtection="0">
      <alignment horizontal="right"/>
    </xf>
    <xf numFmtId="185" fontId="29" fillId="0" borderId="0" applyFill="0" applyBorder="0" applyProtection="0">
      <alignment horizontal="center"/>
    </xf>
    <xf numFmtId="184" fontId="29" fillId="0" borderId="0" applyFill="0" applyBorder="0" applyProtection="0">
      <alignment horizontal="center"/>
    </xf>
    <xf numFmtId="188" fontId="30" fillId="0" borderId="0" applyFill="0" applyBorder="0" applyProtection="0">
      <alignment horizontal="right"/>
    </xf>
    <xf numFmtId="189" fontId="23" fillId="0" borderId="0" applyFill="0" applyBorder="0" applyProtection="0">
      <alignment horizontal="right"/>
    </xf>
    <xf numFmtId="190" fontId="23" fillId="0" borderId="0" applyFill="0" applyBorder="0" applyProtection="0">
      <alignment horizontal="right"/>
    </xf>
    <xf numFmtId="195" fontId="23" fillId="0" borderId="0" applyFill="0" applyBorder="0" applyProtection="0">
      <alignment horizontal="right"/>
    </xf>
    <xf numFmtId="194" fontId="23" fillId="0" borderId="0" applyFill="0" applyBorder="0" applyProtection="0">
      <alignment horizontal="right"/>
    </xf>
    <xf numFmtId="0" fontId="25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3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31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31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3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3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31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31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31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9" borderId="0" applyNumberFormat="0" applyBorder="0" applyAlignment="0" applyProtection="0"/>
    <xf numFmtId="0" fontId="3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3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2" borderId="0" applyNumberFormat="0" applyBorder="0" applyAlignment="0" applyProtection="0"/>
    <xf numFmtId="0" fontId="31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31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32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32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32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32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32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7" borderId="0" applyNumberFormat="0" applyBorder="0" applyAlignment="0" applyProtection="0"/>
    <xf numFmtId="0" fontId="32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26" fillId="0" borderId="0">
      <alignment/>
      <protection locked="0"/>
    </xf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3" fillId="25" borderId="0" applyNumberFormat="0" applyBorder="0" applyAlignment="0" applyProtection="0"/>
    <xf numFmtId="0" fontId="5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3" fillId="30" borderId="0" applyNumberFormat="0" applyBorder="0" applyAlignment="0" applyProtection="0"/>
    <xf numFmtId="0" fontId="5" fillId="31" borderId="0" applyNumberFormat="0" applyBorder="0" applyAlignment="0" applyProtection="0"/>
    <xf numFmtId="0" fontId="33" fillId="30" borderId="0" applyNumberFormat="0" applyBorder="0" applyAlignment="0" applyProtection="0"/>
    <xf numFmtId="0" fontId="34" fillId="28" borderId="0" applyNumberFormat="0" applyBorder="0" applyAlignment="0" applyProtection="0"/>
    <xf numFmtId="0" fontId="34" fillId="32" borderId="0" applyNumberFormat="0" applyBorder="0" applyAlignment="0" applyProtection="0"/>
    <xf numFmtId="0" fontId="33" fillId="29" borderId="0" applyNumberFormat="0" applyBorder="0" applyAlignment="0" applyProtection="0"/>
    <xf numFmtId="0" fontId="5" fillId="22" borderId="0" applyNumberFormat="0" applyBorder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9" borderId="0" applyNumberFormat="0" applyBorder="0" applyAlignment="0" applyProtection="0"/>
    <xf numFmtId="0" fontId="33" fillId="29" borderId="0" applyNumberFormat="0" applyBorder="0" applyAlignment="0" applyProtection="0"/>
    <xf numFmtId="0" fontId="5" fillId="19" borderId="0" applyNumberFormat="0" applyBorder="0" applyAlignment="0" applyProtection="0"/>
    <xf numFmtId="0" fontId="33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24" borderId="0" applyNumberFormat="0" applyBorder="0" applyAlignment="0" applyProtection="0"/>
    <xf numFmtId="0" fontId="33" fillId="25" borderId="0" applyNumberFormat="0" applyBorder="0" applyAlignment="0" applyProtection="0"/>
    <xf numFmtId="0" fontId="5" fillId="20" borderId="0" applyNumberFormat="0" applyBorder="0" applyAlignment="0" applyProtection="0"/>
    <xf numFmtId="0" fontId="33" fillId="35" borderId="0" applyNumberFormat="0" applyBorder="0" applyAlignment="0" applyProtection="0"/>
    <xf numFmtId="0" fontId="34" fillId="28" borderId="0" applyNumberFormat="0" applyBorder="0" applyAlignment="0" applyProtection="0"/>
    <xf numFmtId="0" fontId="34" fillId="36" borderId="0" applyNumberFormat="0" applyBorder="0" applyAlignment="0" applyProtection="0"/>
    <xf numFmtId="0" fontId="33" fillId="36" borderId="0" applyNumberFormat="0" applyBorder="0" applyAlignment="0" applyProtection="0"/>
    <xf numFmtId="0" fontId="5" fillId="37" borderId="0" applyNumberFormat="0" applyBorder="0" applyAlignment="0" applyProtection="0"/>
    <xf numFmtId="0" fontId="35" fillId="0" borderId="0">
      <alignment horizontal="center" wrapText="1"/>
      <protection locked="0"/>
    </xf>
    <xf numFmtId="0" fontId="10" fillId="3" borderId="0" applyNumberFormat="0" applyBorder="0" applyAlignment="0" applyProtection="0"/>
    <xf numFmtId="192" fontId="25" fillId="0" borderId="0" applyFill="0" applyBorder="0" applyAlignment="0">
      <protection/>
    </xf>
    <xf numFmtId="0" fontId="13" fillId="16" borderId="1" applyNumberFormat="0" applyAlignment="0" applyProtection="0"/>
    <xf numFmtId="0" fontId="36" fillId="0" borderId="0">
      <alignment/>
      <protection/>
    </xf>
    <xf numFmtId="0" fontId="14" fillId="38" borderId="2" applyNumberFormat="0" applyAlignment="0" applyProtection="0"/>
    <xf numFmtId="0" fontId="28" fillId="0" borderId="0" applyNumberFormat="0" applyFill="0" applyBorder="0" applyAlignment="0" applyProtection="0"/>
    <xf numFmtId="0" fontId="38" fillId="0" borderId="0" applyFill="0" applyBorder="0">
      <alignment horizontal="right"/>
      <protection/>
    </xf>
    <xf numFmtId="0" fontId="25" fillId="0" borderId="0" applyFill="0" applyBorder="0">
      <alignment horizontal="right"/>
      <protection/>
    </xf>
    <xf numFmtId="0" fontId="39" fillId="0" borderId="3">
      <alignment horizontal="center"/>
      <protection/>
    </xf>
    <xf numFmtId="203" fontId="20" fillId="0" borderId="0">
      <alignment/>
      <protection/>
    </xf>
    <xf numFmtId="203" fontId="20" fillId="0" borderId="0">
      <alignment/>
      <protection/>
    </xf>
    <xf numFmtId="203" fontId="20" fillId="0" borderId="0">
      <alignment/>
      <protection/>
    </xf>
    <xf numFmtId="203" fontId="20" fillId="0" borderId="0">
      <alignment/>
      <protection/>
    </xf>
    <xf numFmtId="203" fontId="20" fillId="0" borderId="0">
      <alignment/>
      <protection/>
    </xf>
    <xf numFmtId="203" fontId="20" fillId="0" borderId="0">
      <alignment/>
      <protection/>
    </xf>
    <xf numFmtId="203" fontId="20" fillId="0" borderId="0">
      <alignment/>
      <protection/>
    </xf>
    <xf numFmtId="203" fontId="20" fillId="0" borderId="0">
      <alignment/>
      <protection/>
    </xf>
    <xf numFmtId="41" fontId="20" fillId="0" borderId="0" applyFont="0" applyFill="0" applyBorder="0" applyAlignment="0" applyProtection="0"/>
    <xf numFmtId="204" fontId="23" fillId="0" borderId="0">
      <alignment/>
      <protection/>
    </xf>
    <xf numFmtId="179" fontId="20" fillId="0" borderId="0" applyFont="0" applyFill="0" applyBorder="0" applyAlignment="0" applyProtection="0"/>
    <xf numFmtId="181" fontId="23" fillId="0" borderId="0">
      <alignment/>
      <protection/>
    </xf>
    <xf numFmtId="0" fontId="40" fillId="0" borderId="0" applyNumberFormat="0" applyAlignment="0">
      <protection/>
    </xf>
    <xf numFmtId="0" fontId="41" fillId="0" borderId="0" applyNumberFormat="0" applyAlignment="0">
      <protection/>
    </xf>
    <xf numFmtId="205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7" fontId="23" fillId="0" borderId="0">
      <alignment/>
      <protection/>
    </xf>
    <xf numFmtId="15" fontId="42" fillId="0" borderId="0">
      <alignment/>
      <protection/>
    </xf>
    <xf numFmtId="208" fontId="23" fillId="0" borderId="0">
      <alignment/>
      <protection/>
    </xf>
    <xf numFmtId="0" fontId="43" fillId="0" borderId="0" applyNumberFormat="0" applyAlignment="0">
      <protection/>
    </xf>
    <xf numFmtId="0" fontId="44" fillId="39" borderId="4">
      <alignment/>
      <protection/>
    </xf>
    <xf numFmtId="191" fontId="2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>
      <alignment/>
      <protection locked="0"/>
    </xf>
    <xf numFmtId="2" fontId="45" fillId="0" borderId="0" applyProtection="0">
      <alignment/>
    </xf>
    <xf numFmtId="193" fontId="46" fillId="0" borderId="0">
      <alignment horizontal="right"/>
      <protection/>
    </xf>
    <xf numFmtId="0" fontId="20" fillId="0" borderId="0">
      <alignment/>
      <protection/>
    </xf>
    <xf numFmtId="0" fontId="11" fillId="4" borderId="0" applyNumberFormat="0" applyBorder="0" applyAlignment="0" applyProtection="0"/>
    <xf numFmtId="38" fontId="44" fillId="16" borderId="0" applyNumberFormat="0" applyBorder="0" applyAlignment="0" applyProtection="0"/>
    <xf numFmtId="0" fontId="47" fillId="0" borderId="0">
      <alignment horizontal="left"/>
      <protection/>
    </xf>
    <xf numFmtId="0" fontId="48" fillId="0" borderId="5" applyNumberFormat="0" applyAlignment="0" applyProtection="0"/>
    <xf numFmtId="0" fontId="48" fillId="0" borderId="6">
      <alignment horizontal="left" vertical="center"/>
      <protection/>
    </xf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Protection="0">
      <alignment/>
    </xf>
    <xf numFmtId="0" fontId="48" fillId="0" borderId="0" applyProtection="0">
      <alignment/>
    </xf>
    <xf numFmtId="0" fontId="53" fillId="7" borderId="1" applyNumberFormat="0" applyAlignment="0" applyProtection="0"/>
    <xf numFmtId="10" fontId="44" fillId="10" borderId="4" applyNumberFormat="0" applyBorder="0" applyAlignment="0" applyProtection="0"/>
    <xf numFmtId="198" fontId="1" fillId="40" borderId="0">
      <alignment/>
      <protection/>
    </xf>
    <xf numFmtId="0" fontId="38" fillId="2" borderId="0" applyNumberFormat="0" applyFont="0" applyBorder="0" applyAlignment="0" applyProtection="0"/>
    <xf numFmtId="38" fontId="54" fillId="0" borderId="0">
      <alignment/>
      <protection/>
    </xf>
    <xf numFmtId="38" fontId="55" fillId="0" borderId="0">
      <alignment/>
      <protection/>
    </xf>
    <xf numFmtId="38" fontId="56" fillId="0" borderId="0">
      <alignment/>
      <protection/>
    </xf>
    <xf numFmtId="38" fontId="38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5" fillId="0" borderId="0" applyFont="0" applyFill="0">
      <alignment horizontal="fill"/>
      <protection/>
    </xf>
    <xf numFmtId="0" fontId="17" fillId="0" borderId="10" applyNumberFormat="0" applyFill="0" applyAlignment="0" applyProtection="0"/>
    <xf numFmtId="198" fontId="1" fillId="41" borderId="0">
      <alignment/>
      <protection/>
    </xf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0" fontId="57" fillId="0" borderId="11">
      <alignment/>
      <protection/>
    </xf>
    <xf numFmtId="210" fontId="42" fillId="0" borderId="0" applyFont="0" applyFill="0" applyBorder="0" applyAlignment="0" applyProtection="0"/>
    <xf numFmtId="211" fontId="42" fillId="0" borderId="0" applyFont="0" applyFill="0" applyBorder="0" applyAlignment="0" applyProtection="0"/>
    <xf numFmtId="200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212" fontId="20" fillId="0" borderId="0" applyFont="0" applyFill="0" applyBorder="0" applyAlignment="0" applyProtection="0"/>
    <xf numFmtId="209" fontId="20" fillId="0" borderId="0" applyFont="0" applyFill="0" applyBorder="0" applyAlignment="0" applyProtection="0"/>
    <xf numFmtId="0" fontId="58" fillId="17" borderId="0" applyNumberFormat="0" applyBorder="0" applyAlignment="0" applyProtection="0"/>
    <xf numFmtId="0" fontId="23" fillId="0" borderId="0">
      <alignment/>
      <protection/>
    </xf>
    <xf numFmtId="37" fontId="59" fillId="0" borderId="0">
      <alignment/>
      <protection/>
    </xf>
    <xf numFmtId="0" fontId="60" fillId="0" borderId="0">
      <alignment/>
      <protection/>
    </xf>
    <xf numFmtId="39" fontId="1" fillId="0" borderId="0">
      <alignment/>
      <protection/>
    </xf>
    <xf numFmtId="0" fontId="26" fillId="0" borderId="0">
      <alignment/>
      <protection/>
    </xf>
    <xf numFmtId="0" fontId="20" fillId="0" borderId="0">
      <alignment/>
      <protection/>
    </xf>
    <xf numFmtId="0" fontId="61" fillId="0" borderId="0">
      <alignment/>
      <protection/>
    </xf>
    <xf numFmtId="0" fontId="4" fillId="11" borderId="12" applyNumberFormat="0" applyFont="0" applyAlignment="0" applyProtection="0"/>
    <xf numFmtId="179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62" fillId="16" borderId="13" applyNumberFormat="0" applyAlignment="0" applyProtection="0"/>
    <xf numFmtId="14" fontId="35" fillId="0" borderId="0">
      <alignment horizontal="center" wrapText="1"/>
      <protection locked="0"/>
    </xf>
    <xf numFmtId="10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13" fontId="20" fillId="0" borderId="0" applyFont="0" applyFill="0" applyProtection="0">
      <alignment/>
    </xf>
    <xf numFmtId="0" fontId="44" fillId="16" borderId="4">
      <alignment/>
      <protection/>
    </xf>
    <xf numFmtId="197" fontId="63" fillId="0" borderId="0">
      <alignment/>
      <protection/>
    </xf>
    <xf numFmtId="0" fontId="42" fillId="0" borderId="0" applyNumberFormat="0" applyFont="0" applyFill="0" applyBorder="0" applyAlignment="0" applyProtection="0"/>
    <xf numFmtId="15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0" fontId="37" fillId="0" borderId="11">
      <alignment horizontal="center"/>
      <protection/>
    </xf>
    <xf numFmtId="3" fontId="42" fillId="0" borderId="0" applyFont="0" applyFill="0" applyBorder="0" applyAlignment="0" applyProtection="0"/>
    <xf numFmtId="0" fontId="42" fillId="42" borderId="0" applyNumberFormat="0" applyFont="0" applyBorder="0" applyAlignment="0" applyProtection="0"/>
    <xf numFmtId="199" fontId="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43" borderId="0" applyNumberFormat="0">
      <alignment/>
      <protection/>
    </xf>
    <xf numFmtId="0" fontId="66" fillId="44" borderId="14">
      <alignment/>
      <protection locked="0"/>
    </xf>
    <xf numFmtId="0" fontId="61" fillId="0" borderId="0">
      <alignment/>
      <protection/>
    </xf>
    <xf numFmtId="0" fontId="67" fillId="0" borderId="4">
      <alignment horizontal="center"/>
      <protection/>
    </xf>
    <xf numFmtId="0" fontId="67" fillId="0" borderId="0">
      <alignment horizontal="center" vertical="center"/>
      <protection/>
    </xf>
    <xf numFmtId="0" fontId="68" fillId="45" borderId="0" applyNumberFormat="0" applyFill="0">
      <alignment horizontal="left" vertical="center"/>
      <protection/>
    </xf>
    <xf numFmtId="0" fontId="57" fillId="0" borderId="0">
      <alignment/>
      <protection/>
    </xf>
    <xf numFmtId="40" fontId="69" fillId="0" borderId="0" applyBorder="0">
      <alignment horizontal="right"/>
      <protection/>
    </xf>
    <xf numFmtId="0" fontId="66" fillId="44" borderId="14">
      <alignment/>
      <protection locked="0"/>
    </xf>
    <xf numFmtId="0" fontId="66" fillId="44" borderId="14">
      <alignment/>
      <protection locked="0"/>
    </xf>
    <xf numFmtId="0" fontId="70" fillId="0" borderId="0" applyNumberFormat="0" applyFill="0" applyBorder="0" applyAlignment="0" applyProtection="0"/>
    <xf numFmtId="0" fontId="45" fillId="0" borderId="15" applyProtection="0">
      <alignment/>
    </xf>
    <xf numFmtId="0" fontId="1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183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0" fontId="20" fillId="0" borderId="16" applyNumberFormat="0" applyFill="0" applyProtection="0">
      <alignment horizontal="right"/>
    </xf>
    <xf numFmtId="0" fontId="6" fillId="0" borderId="0" applyNumberFormat="0" applyFill="0" applyBorder="0" applyAlignment="0" applyProtection="0"/>
    <xf numFmtId="0" fontId="7" fillId="0" borderId="17" applyNumberFormat="0" applyFill="0" applyAlignment="0" applyProtection="0"/>
    <xf numFmtId="0" fontId="71" fillId="0" borderId="7" applyNumberFormat="0" applyFill="0" applyAlignment="0" applyProtection="0"/>
    <xf numFmtId="0" fontId="49" fillId="0" borderId="7" applyNumberFormat="0" applyFill="0" applyAlignment="0" applyProtection="0"/>
    <xf numFmtId="0" fontId="8" fillId="0" borderId="8" applyNumberFormat="0" applyFill="0" applyAlignment="0" applyProtection="0"/>
    <xf numFmtId="0" fontId="72" fillId="0" borderId="8" applyNumberFormat="0" applyFill="0" applyAlignment="0" applyProtection="0"/>
    <xf numFmtId="0" fontId="50" fillId="0" borderId="8" applyNumberFormat="0" applyFill="0" applyAlignment="0" applyProtection="0"/>
    <xf numFmtId="0" fontId="9" fillId="0" borderId="18" applyNumberFormat="0" applyFill="0" applyAlignment="0" applyProtection="0"/>
    <xf numFmtId="0" fontId="73" fillId="0" borderId="9" applyNumberFormat="0" applyFill="0" applyAlignment="0" applyProtection="0"/>
    <xf numFmtId="0" fontId="51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4" fillId="0" borderId="16" applyNumberFormat="0" applyFill="0" applyProtection="0">
      <alignment horizontal="center"/>
    </xf>
    <xf numFmtId="0" fontId="75" fillId="0" borderId="0" applyNumberFormat="0" applyFill="0" applyBorder="0" applyAlignment="0" applyProtection="0"/>
    <xf numFmtId="0" fontId="76" fillId="0" borderId="19" applyNumberFormat="0" applyFill="0" applyProtection="0">
      <alignment horizontal="center"/>
    </xf>
    <xf numFmtId="0" fontId="10" fillId="3" borderId="0" applyNumberFormat="0" applyBorder="0" applyAlignment="0" applyProtection="0"/>
    <xf numFmtId="0" fontId="77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78" fillId="5" borderId="0" applyNumberFormat="0" applyBorder="0" applyAlignment="0" applyProtection="0"/>
    <xf numFmtId="0" fontId="78" fillId="5" borderId="0" applyNumberFormat="0" applyBorder="0" applyAlignment="0" applyProtection="0"/>
    <xf numFmtId="0" fontId="10" fillId="3" borderId="0" applyNumberFormat="0" applyBorder="0" applyAlignment="0" applyProtection="0"/>
    <xf numFmtId="0" fontId="79" fillId="5" borderId="0" applyNumberFormat="0" applyBorder="0" applyAlignment="0" applyProtection="0"/>
    <xf numFmtId="0" fontId="78" fillId="5" borderId="0" applyNumberFormat="0" applyBorder="0" applyAlignment="0" applyProtection="0"/>
    <xf numFmtId="0" fontId="78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77" fillId="3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77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77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80" fillId="46" borderId="0" applyNumberFormat="0" applyBorder="0" applyAlignment="0" applyProtection="0"/>
    <xf numFmtId="0" fontId="79" fillId="3" borderId="0" applyNumberFormat="0" applyBorder="0" applyAlignment="0" applyProtection="0"/>
    <xf numFmtId="0" fontId="78" fillId="3" borderId="0" applyNumberFormat="0" applyBorder="0" applyAlignment="0" applyProtection="0"/>
    <xf numFmtId="0" fontId="10" fillId="3" borderId="0" applyNumberFormat="0" applyBorder="0" applyAlignment="0" applyProtection="0"/>
    <xf numFmtId="0" fontId="81" fillId="3" borderId="0" applyNumberFormat="0" applyBorder="0" applyAlignment="0" applyProtection="0"/>
    <xf numFmtId="0" fontId="82" fillId="3" borderId="0" applyNumberFormat="0" applyBorder="0" applyAlignment="0" applyProtection="0"/>
    <xf numFmtId="0" fontId="81" fillId="5" borderId="0" applyNumberFormat="0" applyBorder="0" applyAlignment="0" applyProtection="0"/>
    <xf numFmtId="0" fontId="80" fillId="46" borderId="0" applyNumberFormat="0" applyBorder="0" applyAlignment="0" applyProtection="0"/>
    <xf numFmtId="0" fontId="79" fillId="5" borderId="0" applyNumberFormat="0" applyBorder="0" applyAlignment="0" applyProtection="0"/>
    <xf numFmtId="0" fontId="78" fillId="5" borderId="0" applyNumberFormat="0" applyBorder="0" applyAlignment="0" applyProtection="0"/>
    <xf numFmtId="0" fontId="79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79" fillId="5" borderId="0" applyNumberFormat="0" applyBorder="0" applyAlignment="0" applyProtection="0"/>
    <xf numFmtId="0" fontId="77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80" fillId="46" borderId="0" applyNumberFormat="0" applyBorder="0" applyAlignment="0" applyProtection="0"/>
    <xf numFmtId="0" fontId="10" fillId="5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77" fillId="3" borderId="0" applyNumberFormat="0" applyBorder="0" applyAlignment="0" applyProtection="0"/>
    <xf numFmtId="0" fontId="10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77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77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79" fillId="5" borderId="0" applyNumberFormat="0" applyBorder="0" applyAlignment="0" applyProtection="0"/>
    <xf numFmtId="0" fontId="77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0" fillId="0" borderId="0" applyFill="0" applyBorder="0" applyAlignment="0">
      <protection/>
    </xf>
    <xf numFmtId="9" fontId="85" fillId="0" borderId="0" applyFont="0" applyFill="0" applyBorder="0" applyAlignment="0" applyProtection="0"/>
    <xf numFmtId="0" fontId="11" fillId="4" borderId="0" applyNumberFormat="0" applyBorder="0" applyAlignment="0" applyProtection="0"/>
    <xf numFmtId="0" fontId="8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87" fillId="6" borderId="0" applyNumberFormat="0" applyBorder="0" applyAlignment="0" applyProtection="0"/>
    <xf numFmtId="0" fontId="87" fillId="6" borderId="0" applyNumberFormat="0" applyBorder="0" applyAlignment="0" applyProtection="0"/>
    <xf numFmtId="0" fontId="11" fillId="4" borderId="0" applyNumberFormat="0" applyBorder="0" applyAlignment="0" applyProtection="0"/>
    <xf numFmtId="0" fontId="88" fillId="6" borderId="0" applyNumberFormat="0" applyBorder="0" applyAlignment="0" applyProtection="0"/>
    <xf numFmtId="0" fontId="87" fillId="6" borderId="0" applyNumberFormat="0" applyBorder="0" applyAlignment="0" applyProtection="0"/>
    <xf numFmtId="0" fontId="8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86" fillId="4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8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8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87" fillId="32" borderId="0" applyNumberFormat="0" applyBorder="0" applyAlignment="0" applyProtection="0"/>
    <xf numFmtId="0" fontId="88" fillId="4" borderId="0" applyNumberFormat="0" applyBorder="0" applyAlignment="0" applyProtection="0"/>
    <xf numFmtId="0" fontId="87" fillId="4" borderId="0" applyNumberFormat="0" applyBorder="0" applyAlignment="0" applyProtection="0"/>
    <xf numFmtId="0" fontId="11" fillId="4" borderId="0" applyNumberFormat="0" applyBorder="0" applyAlignment="0" applyProtection="0"/>
    <xf numFmtId="0" fontId="89" fillId="4" borderId="0" applyNumberFormat="0" applyBorder="0" applyAlignment="0" applyProtection="0"/>
    <xf numFmtId="0" fontId="90" fillId="4" borderId="0" applyNumberFormat="0" applyBorder="0" applyAlignment="0" applyProtection="0"/>
    <xf numFmtId="0" fontId="89" fillId="6" borderId="0" applyNumberFormat="0" applyBorder="0" applyAlignment="0" applyProtection="0"/>
    <xf numFmtId="0" fontId="87" fillId="32" borderId="0" applyNumberFormat="0" applyBorder="0" applyAlignment="0" applyProtection="0"/>
    <xf numFmtId="0" fontId="88" fillId="6" borderId="0" applyNumberFormat="0" applyBorder="0" applyAlignment="0" applyProtection="0"/>
    <xf numFmtId="0" fontId="87" fillId="6" borderId="0" applyNumberFormat="0" applyBorder="0" applyAlignment="0" applyProtection="0"/>
    <xf numFmtId="0" fontId="88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88" fillId="6" borderId="0" applyNumberFormat="0" applyBorder="0" applyAlignment="0" applyProtection="0"/>
    <xf numFmtId="0" fontId="8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87" fillId="32" borderId="0" applyNumberFormat="0" applyBorder="0" applyAlignment="0" applyProtection="0"/>
    <xf numFmtId="0" fontId="11" fillId="6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86" fillId="4" borderId="0" applyNumberFormat="0" applyBorder="0" applyAlignment="0" applyProtection="0"/>
    <xf numFmtId="0" fontId="11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8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8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88" fillId="6" borderId="0" applyNumberFormat="0" applyBorder="0" applyAlignment="0" applyProtection="0"/>
    <xf numFmtId="0" fontId="86" fillId="4" borderId="0" applyNumberFormat="0" applyBorder="0" applyAlignment="0" applyProtection="0"/>
    <xf numFmtId="0" fontId="91" fillId="0" borderId="0" applyNumberFormat="0" applyFill="0" applyBorder="0" applyAlignment="0" applyProtection="0"/>
    <xf numFmtId="0" fontId="12" fillId="0" borderId="20" applyNumberFormat="0" applyFill="0" applyAlignment="0" applyProtection="0"/>
    <xf numFmtId="0" fontId="92" fillId="0" borderId="21" applyNumberFormat="0" applyFill="0" applyAlignment="0" applyProtection="0"/>
    <xf numFmtId="0" fontId="12" fillId="0" borderId="21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10" borderId="1" applyNumberFormat="0" applyAlignment="0" applyProtection="0"/>
    <xf numFmtId="0" fontId="93" fillId="16" borderId="1" applyNumberFormat="0" applyAlignment="0" applyProtection="0"/>
    <xf numFmtId="0" fontId="13" fillId="16" borderId="1" applyNumberFormat="0" applyAlignment="0" applyProtection="0"/>
    <xf numFmtId="0" fontId="14" fillId="38" borderId="22" applyNumberFormat="0" applyAlignment="0" applyProtection="0"/>
    <xf numFmtId="0" fontId="94" fillId="38" borderId="2" applyNumberFormat="0" applyAlignment="0" applyProtection="0"/>
    <xf numFmtId="0" fontId="14" fillId="38" borderId="2" applyNumberFormat="0" applyAlignment="0" applyProtection="0"/>
    <xf numFmtId="0" fontId="1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6" fillId="0" borderId="19" applyNumberFormat="0" applyFill="0" applyProtection="0">
      <alignment horizontal="left"/>
    </xf>
    <xf numFmtId="0" fontId="1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99" fillId="0" borderId="10" applyNumberFormat="0" applyFill="0" applyAlignment="0" applyProtection="0"/>
    <xf numFmtId="0" fontId="100" fillId="0" borderId="10" applyNumberFormat="0" applyFill="0" applyAlignment="0" applyProtection="0"/>
    <xf numFmtId="213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216" fontId="25" fillId="0" borderId="0" applyFont="0" applyFill="0" applyBorder="0" applyAlignment="0" applyProtection="0"/>
    <xf numFmtId="0" fontId="23" fillId="0" borderId="0">
      <alignment/>
      <protection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85" fillId="0" borderId="0">
      <alignment/>
      <protection/>
    </xf>
    <xf numFmtId="0" fontId="102" fillId="47" borderId="0" applyNumberFormat="0" applyBorder="0" applyAlignment="0" applyProtection="0"/>
    <xf numFmtId="0" fontId="102" fillId="48" borderId="0" applyNumberFormat="0" applyBorder="0" applyAlignment="0" applyProtection="0"/>
    <xf numFmtId="0" fontId="102" fillId="49" borderId="0" applyNumberFormat="0" applyBorder="0" applyAlignment="0" applyProtection="0"/>
    <xf numFmtId="0" fontId="5" fillId="20" borderId="0" applyNumberFormat="0" applyBorder="0" applyAlignment="0" applyProtection="0"/>
    <xf numFmtId="0" fontId="32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32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32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43" borderId="0" applyNumberFormat="0" applyBorder="0" applyAlignment="0" applyProtection="0"/>
    <xf numFmtId="0" fontId="32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32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37" borderId="0" applyNumberFormat="0" applyBorder="0" applyAlignment="0" applyProtection="0"/>
    <xf numFmtId="0" fontId="32" fillId="37" borderId="0" applyNumberFormat="0" applyBorder="0" applyAlignment="0" applyProtection="0"/>
    <xf numFmtId="0" fontId="5" fillId="37" borderId="0" applyNumberFormat="0" applyBorder="0" applyAlignment="0" applyProtection="0"/>
    <xf numFmtId="217" fontId="20" fillId="0" borderId="19" applyFill="0" applyProtection="0">
      <alignment horizontal="right"/>
    </xf>
    <xf numFmtId="0" fontId="20" fillId="0" borderId="16" applyNumberFormat="0" applyFill="0" applyProtection="0">
      <alignment horizontal="left"/>
    </xf>
    <xf numFmtId="0" fontId="18" fillId="17" borderId="0" applyNumberFormat="0" applyBorder="0" applyAlignment="0" applyProtection="0"/>
    <xf numFmtId="0" fontId="103" fillId="17" borderId="0" applyNumberFormat="0" applyBorder="0" applyAlignment="0" applyProtection="0"/>
    <xf numFmtId="0" fontId="58" fillId="17" borderId="0" applyNumberFormat="0" applyBorder="0" applyAlignment="0" applyProtection="0"/>
    <xf numFmtId="0" fontId="12" fillId="10" borderId="23" applyNumberFormat="0" applyAlignment="0" applyProtection="0"/>
    <xf numFmtId="0" fontId="104" fillId="16" borderId="13" applyNumberFormat="0" applyAlignment="0" applyProtection="0"/>
    <xf numFmtId="0" fontId="62" fillId="16" borderId="13" applyNumberFormat="0" applyAlignment="0" applyProtection="0"/>
    <xf numFmtId="0" fontId="19" fillId="7" borderId="1" applyNumberFormat="0" applyAlignment="0" applyProtection="0"/>
    <xf numFmtId="0" fontId="105" fillId="7" borderId="1" applyNumberFormat="0" applyAlignment="0" applyProtection="0"/>
    <xf numFmtId="0" fontId="53" fillId="7" borderId="1" applyNumberFormat="0" applyAlignment="0" applyProtection="0"/>
    <xf numFmtId="1" fontId="20" fillId="0" borderId="19" applyFill="0" applyProtection="0">
      <alignment horizontal="center"/>
    </xf>
    <xf numFmtId="1" fontId="106" fillId="0" borderId="4">
      <alignment vertical="center"/>
      <protection locked="0"/>
    </xf>
    <xf numFmtId="0" fontId="107" fillId="0" borderId="0">
      <alignment/>
      <protection/>
    </xf>
    <xf numFmtId="218" fontId="106" fillId="0" borderId="4">
      <alignment vertical="center"/>
      <protection locked="0"/>
    </xf>
    <xf numFmtId="0" fontId="25" fillId="0" borderId="0">
      <alignment/>
      <protection/>
    </xf>
    <xf numFmtId="0" fontId="20" fillId="0" borderId="0">
      <alignment/>
      <protection/>
    </xf>
    <xf numFmtId="0" fontId="108" fillId="0" borderId="0" applyNumberFormat="0" applyFill="0" applyBorder="0" applyAlignment="0" applyProtection="0"/>
    <xf numFmtId="0" fontId="42" fillId="0" borderId="0">
      <alignment/>
      <protection/>
    </xf>
    <xf numFmtId="0" fontId="5" fillId="20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2" borderId="0" applyNumberFormat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0" fillId="11" borderId="12" applyNumberFormat="0" applyFont="0" applyAlignment="0" applyProtection="0"/>
    <xf numFmtId="0" fontId="1" fillId="11" borderId="12" applyNumberFormat="0" applyFont="0" applyAlignment="0" applyProtection="0"/>
    <xf numFmtId="0" fontId="2" fillId="11" borderId="12" applyNumberFormat="0" applyFont="0" applyAlignment="0" applyProtection="0"/>
    <xf numFmtId="179" fontId="20" fillId="0" borderId="4" applyNumberFormat="0">
      <alignment/>
      <protection/>
    </xf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01" fillId="0" borderId="0">
      <alignment/>
      <protection/>
    </xf>
  </cellStyleXfs>
  <cellXfs count="5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/>
      <protection/>
    </xf>
    <xf numFmtId="0" fontId="3" fillId="9" borderId="4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 vertical="center" wrapText="1"/>
    </xf>
    <xf numFmtId="177" fontId="0" fillId="0" borderId="0" xfId="0" applyNumberFormat="1" applyFont="1" applyAlignment="1">
      <alignment vertical="center"/>
    </xf>
    <xf numFmtId="177" fontId="0" fillId="9" borderId="0" xfId="0" applyNumberFormat="1" applyFont="1" applyFill="1" applyAlignment="1">
      <alignment vertical="center"/>
    </xf>
    <xf numFmtId="0" fontId="0" fillId="4" borderId="0" xfId="276" applyFont="1" applyFill="1">
      <alignment/>
      <protection/>
    </xf>
    <xf numFmtId="0" fontId="20" fillId="0" borderId="0" xfId="276">
      <alignment/>
      <protection/>
    </xf>
    <xf numFmtId="0" fontId="20" fillId="4" borderId="0" xfId="276" applyFill="1">
      <alignment/>
      <protection/>
    </xf>
    <xf numFmtId="0" fontId="20" fillId="17" borderId="24" xfId="276" applyFill="1" applyBorder="1">
      <alignment/>
      <protection/>
    </xf>
    <xf numFmtId="0" fontId="109" fillId="50" borderId="25" xfId="276" applyFont="1" applyFill="1" applyBorder="1" applyAlignment="1">
      <alignment horizontal="center"/>
      <protection/>
    </xf>
    <xf numFmtId="0" fontId="110" fillId="39" borderId="26" xfId="276" applyFont="1" applyFill="1" applyBorder="1" applyAlignment="1">
      <alignment horizontal="center"/>
      <protection/>
    </xf>
    <xf numFmtId="0" fontId="109" fillId="50" borderId="26" xfId="276" applyFont="1" applyFill="1" applyBorder="1" applyAlignment="1">
      <alignment horizontal="center"/>
      <protection/>
    </xf>
    <xf numFmtId="0" fontId="109" fillId="50" borderId="27" xfId="276" applyFont="1" applyFill="1" applyBorder="1" applyAlignment="1">
      <alignment horizontal="center"/>
      <protection/>
    </xf>
    <xf numFmtId="0" fontId="20" fillId="17" borderId="3" xfId="276" applyFill="1" applyBorder="1">
      <alignment/>
      <protection/>
    </xf>
    <xf numFmtId="0" fontId="20" fillId="17" borderId="28" xfId="276" applyFill="1" applyBorder="1">
      <alignment/>
      <protection/>
    </xf>
    <xf numFmtId="0" fontId="111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1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80" fontId="0" fillId="0" borderId="0" xfId="0" applyNumberFormat="1" applyFont="1" applyAlignment="1">
      <alignment horizontal="right" vertical="center" wrapText="1" indent="1"/>
    </xf>
    <xf numFmtId="180" fontId="0" fillId="9" borderId="0" xfId="0" applyNumberFormat="1" applyFont="1" applyFill="1" applyAlignment="1">
      <alignment horizontal="right" vertical="center" wrapText="1" indent="1"/>
    </xf>
    <xf numFmtId="180" fontId="111" fillId="0" borderId="0" xfId="0" applyNumberFormat="1" applyFont="1" applyAlignment="1">
      <alignment horizontal="right" vertical="center" wrapText="1" indent="1"/>
    </xf>
    <xf numFmtId="180" fontId="111" fillId="9" borderId="0" xfId="0" applyNumberFormat="1" applyFont="1" applyFill="1" applyAlignment="1">
      <alignment horizontal="right" vertical="center" wrapText="1" indent="1"/>
    </xf>
    <xf numFmtId="180" fontId="0" fillId="0" borderId="0" xfId="0" applyNumberFormat="1" applyFont="1" applyAlignment="1">
      <alignment horizontal="right" vertical="center" wrapText="1" indent="1"/>
    </xf>
    <xf numFmtId="180" fontId="0" fillId="9" borderId="0" xfId="0" applyNumberFormat="1" applyFont="1" applyFill="1" applyAlignment="1">
      <alignment horizontal="right" vertical="center" wrapText="1" indent="1"/>
    </xf>
    <xf numFmtId="0" fontId="115" fillId="0" borderId="4" xfId="0" applyNumberFormat="1" applyFont="1" applyFill="1" applyBorder="1" applyAlignment="1" applyProtection="1">
      <alignment horizontal="left" vertical="center"/>
      <protection/>
    </xf>
    <xf numFmtId="180" fontId="115" fillId="0" borderId="4" xfId="0" applyNumberFormat="1" applyFont="1" applyFill="1" applyBorder="1" applyAlignment="1" applyProtection="1">
      <alignment horizontal="right" vertical="center" wrapText="1" indent="1"/>
      <protection/>
    </xf>
    <xf numFmtId="180" fontId="115" fillId="9" borderId="4" xfId="0" applyNumberFormat="1" applyFont="1" applyFill="1" applyBorder="1" applyAlignment="1" applyProtection="1">
      <alignment horizontal="right" vertical="center" wrapText="1" indent="1"/>
      <protection/>
    </xf>
    <xf numFmtId="176" fontId="115" fillId="0" borderId="4" xfId="0" applyNumberFormat="1" applyFont="1" applyFill="1" applyBorder="1" applyAlignment="1" applyProtection="1">
      <alignment vertical="center"/>
      <protection/>
    </xf>
    <xf numFmtId="0" fontId="115" fillId="0" borderId="0" xfId="0" applyFont="1" applyAlignment="1">
      <alignment vertical="center"/>
    </xf>
    <xf numFmtId="0" fontId="115" fillId="0" borderId="4" xfId="0" applyNumberFormat="1" applyFont="1" applyFill="1" applyBorder="1" applyAlignment="1" applyProtection="1">
      <alignment horizontal="center" vertical="center"/>
      <protection/>
    </xf>
    <xf numFmtId="0" fontId="115" fillId="0" borderId="4" xfId="0" applyNumberFormat="1" applyFont="1" applyFill="1" applyBorder="1" applyAlignment="1" applyProtection="1">
      <alignment horizontal="left" vertical="center" wrapText="1"/>
      <protection/>
    </xf>
    <xf numFmtId="0" fontId="116" fillId="0" borderId="0" xfId="0" applyFont="1" applyAlignment="1">
      <alignment vertical="center"/>
    </xf>
    <xf numFmtId="0" fontId="115" fillId="0" borderId="4" xfId="0" applyNumberFormat="1" applyFont="1" applyFill="1" applyBorder="1" applyAlignment="1" applyProtection="1" quotePrefix="1">
      <alignment horizontal="center" vertical="center"/>
      <protection/>
    </xf>
    <xf numFmtId="49" fontId="115" fillId="0" borderId="4" xfId="0" applyNumberFormat="1" applyFont="1" applyFill="1" applyBorder="1" applyAlignment="1" applyProtection="1">
      <alignment horizontal="center" vertical="center"/>
      <protection/>
    </xf>
    <xf numFmtId="49" fontId="115" fillId="0" borderId="4" xfId="0" applyNumberFormat="1" applyFont="1" applyFill="1" applyBorder="1" applyAlignment="1" applyProtection="1">
      <alignment horizontal="left" vertical="center"/>
      <protection/>
    </xf>
    <xf numFmtId="177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115" fillId="0" borderId="29" xfId="0" applyNumberFormat="1" applyFont="1" applyFill="1" applyBorder="1" applyAlignment="1" applyProtection="1">
      <alignment horizontal="center" vertical="center"/>
      <protection/>
    </xf>
    <xf numFmtId="0" fontId="115" fillId="0" borderId="6" xfId="0" applyNumberFormat="1" applyFont="1" applyFill="1" applyBorder="1" applyAlignment="1" applyProtection="1">
      <alignment horizontal="center" vertical="center"/>
      <protection/>
    </xf>
    <xf numFmtId="0" fontId="115" fillId="0" borderId="30" xfId="0" applyNumberFormat="1" applyFont="1" applyFill="1" applyBorder="1" applyAlignment="1" applyProtection="1">
      <alignment horizontal="center" vertical="center"/>
      <protection/>
    </xf>
    <xf numFmtId="0" fontId="11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31" xfId="0" applyNumberFormat="1" applyFont="1" applyFill="1" applyBorder="1" applyAlignment="1" applyProtection="1">
      <alignment horizontal="right" vertic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/>
      <protection/>
    </xf>
  </cellXfs>
  <cellStyles count="628">
    <cellStyle name="Normal" xfId="0"/>
    <cellStyle name="RowLevel_0" xfId="1"/>
    <cellStyle name="ColLevel_0" xfId="2"/>
    <cellStyle name="RowLevel_1" xfId="3"/>
    <cellStyle name="RowLevel_2" xfId="5"/>
    <cellStyle name="??" xfId="16"/>
    <cellStyle name="?? [0]" xfId="17"/>
    <cellStyle name="??_0N-HANDLING " xfId="18"/>
    <cellStyle name="?鹎%U龡&amp;H?_x0008__x001C__x001C_?_x0007__x0001__x0001__x0000__x0002__x0001_(_x0002_?_x0000__x0000__x0000_?_x0000__x0000__x0000__x0000__x0007__x0000__x0000__x0000__x0000__x0000__x0000__x0000__x0000__x0000__x0000__x0000__x0000__x0000__x0000__x0000_?_x0000__x0000__x0000__x0000__x0000__x0000__x0000__x0000__x0000__x0000_           _x0000__x0000__x0000__x0000__x0000_           _x0000__x0000__x0000__x0000__x0000__x0000__x0000__x0000__x0000_&#13;c:\attplus&#13;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 xfId="19"/>
    <cellStyle name="@_text" xfId="20"/>
    <cellStyle name="_(中企华)审计评估联合申报明细表.V1" xfId="21"/>
    <cellStyle name="_0202" xfId="22"/>
    <cellStyle name="_20100326高清市院遂宁检察院1080P配置清单26日改" xfId="23"/>
    <cellStyle name="_Book1" xfId="24"/>
    <cellStyle name="_Book1_1" xfId="25"/>
    <cellStyle name="_Book1_2" xfId="26"/>
    <cellStyle name="_Book1_3" xfId="27"/>
    <cellStyle name="_Book1_4" xfId="28"/>
    <cellStyle name="_CBRE明细表" xfId="29"/>
    <cellStyle name="_ET_STYLE_NoName_00_" xfId="30"/>
    <cellStyle name="_ET_STYLE_NoName_00__Book1" xfId="31"/>
    <cellStyle name="_ET_STYLE_NoName_00__Book1_1" xfId="32"/>
    <cellStyle name="_ET_STYLE_NoName_00__Sheet3" xfId="33"/>
    <cellStyle name="_KPMG original version" xfId="34"/>
    <cellStyle name="_KPMG original version_(中企华)审计评估联合申报明细表.V1" xfId="35"/>
    <cellStyle name="_KPMG original version_附件1：审计评估联合申报明细表" xfId="36"/>
    <cellStyle name="_long term loan - others 300504" xfId="37"/>
    <cellStyle name="_long term loan - others 300504_(中企华)审计评估联合申报明细表.V1" xfId="38"/>
    <cellStyle name="_long term loan - others 300504_KPMG original version" xfId="39"/>
    <cellStyle name="_long term loan - others 300504_KPMG original version_(中企华)审计评估联合申报明细表.V1" xfId="40"/>
    <cellStyle name="_long term loan - others 300504_KPMG original version_附件1：审计评估联合申报明细表" xfId="41"/>
    <cellStyle name="_long term loan - others 300504_Shenhua PBC package 050530" xfId="42"/>
    <cellStyle name="_long term loan - others 300504_Shenhua PBC package 050530_(中企华)审计评估联合申报明细表.V1" xfId="43"/>
    <cellStyle name="_long term loan - others 300504_Shenhua PBC package 050530_附件1：审计评估联合申报明细表" xfId="44"/>
    <cellStyle name="_long term loan - others 300504_附件1：审计评估联合申报明细表" xfId="45"/>
    <cellStyle name="_long term loan - others 300504_审计调查表.V3" xfId="46"/>
    <cellStyle name="_norma1" xfId="47"/>
    <cellStyle name="_Part III.200406.Loan and Liabilities details.(Site Name)" xfId="48"/>
    <cellStyle name="_Part III.200406.Loan and Liabilities details.(Site Name)_(中企华)审计评估联合申报明细表.V1" xfId="49"/>
    <cellStyle name="_Part III.200406.Loan and Liabilities details.(Site Name)_KPMG original version" xfId="50"/>
    <cellStyle name="_Part III.200406.Loan and Liabilities details.(Site Name)_KPMG original version_(中企华)审计评估联合申报明细表.V1" xfId="51"/>
    <cellStyle name="_Part III.200406.Loan and Liabilities details.(Site Name)_KPMG original version_附件1：审计评估联合申报明细表" xfId="52"/>
    <cellStyle name="_Part III.200406.Loan and Liabilities details.(Site Name)_Shenhua PBC package 050530" xfId="53"/>
    <cellStyle name="_Part III.200406.Loan and Liabilities details.(Site Name)_Shenhua PBC package 050530_(中企华)审计评估联合申报明细表.V1" xfId="54"/>
    <cellStyle name="_Part III.200406.Loan and Liabilities details.(Site Name)_Shenhua PBC package 050530_附件1：审计评估联合申报明细表" xfId="55"/>
    <cellStyle name="_Part III.200406.Loan and Liabilities details.(Site Name)_附件1：审计评估联合申报明细表" xfId="56"/>
    <cellStyle name="_Part III.200406.Loan and Liabilities details.(Site Name)_审计调查表.V3" xfId="57"/>
    <cellStyle name="_Shenhua PBC package 050530" xfId="58"/>
    <cellStyle name="_Shenhua PBC package 050530_(中企华)审计评估联合申报明细表.V1" xfId="59"/>
    <cellStyle name="_Shenhua PBC package 050530_附件1：审计评估联合申报明细表" xfId="60"/>
    <cellStyle name="_房屋建筑评估申报表" xfId="61"/>
    <cellStyle name="_附件1：审计评估联合申报明细表" xfId="62"/>
    <cellStyle name="_计财部审批要件" xfId="63"/>
    <cellStyle name="_弱电系统设备配置报价清单" xfId="64"/>
    <cellStyle name="_审计调查表.V3" xfId="65"/>
    <cellStyle name="_文函专递0211-施工企业调查表（附件）" xfId="66"/>
    <cellStyle name="{Comma [0]}" xfId="67"/>
    <cellStyle name="{Comma}" xfId="68"/>
    <cellStyle name="{Date}" xfId="69"/>
    <cellStyle name="{Month}" xfId="70"/>
    <cellStyle name="{Percent}" xfId="71"/>
    <cellStyle name="{Thousand [0]}" xfId="72"/>
    <cellStyle name="{Thousand}" xfId="73"/>
    <cellStyle name="{Z'0000(1 dec)}" xfId="74"/>
    <cellStyle name="{Z'0000(4 dec)}" xfId="75"/>
    <cellStyle name="0,0&#13;&#10;NA&#13;&#10;" xfId="76"/>
    <cellStyle name="20% - Accent1" xfId="77"/>
    <cellStyle name="20% - Accent2" xfId="78"/>
    <cellStyle name="20% - Accent3" xfId="79"/>
    <cellStyle name="20% - Accent4" xfId="80"/>
    <cellStyle name="20% - Accent5" xfId="81"/>
    <cellStyle name="20% - Accent6" xfId="82"/>
    <cellStyle name="20% - 强调文字颜色 1" xfId="83"/>
    <cellStyle name="20% - 强调文字颜色 1 2" xfId="84"/>
    <cellStyle name="20% - 强调文字颜色 1_~4190974" xfId="85"/>
    <cellStyle name="20% - 强调文字颜色 2" xfId="86"/>
    <cellStyle name="20% - 强调文字颜色 2 2" xfId="87"/>
    <cellStyle name="20% - 强调文字颜色 2_~4190974" xfId="88"/>
    <cellStyle name="20% - 强调文字颜色 3" xfId="89"/>
    <cellStyle name="20% - 强调文字颜色 3 2" xfId="90"/>
    <cellStyle name="20% - 强调文字颜色 3_~4190974" xfId="91"/>
    <cellStyle name="20% - 强调文字颜色 4" xfId="92"/>
    <cellStyle name="20% - 强调文字颜色 4 2" xfId="93"/>
    <cellStyle name="20% - 强调文字颜色 4_~4190974" xfId="94"/>
    <cellStyle name="20% - 强调文字颜色 5" xfId="95"/>
    <cellStyle name="20% - 强调文字颜色 5 2" xfId="96"/>
    <cellStyle name="20% - 强调文字颜色 5_~4190974" xfId="97"/>
    <cellStyle name="20% - 强调文字颜色 6" xfId="98"/>
    <cellStyle name="20% - 强调文字颜色 6 2" xfId="99"/>
    <cellStyle name="20% - 强调文字颜色 6_~4190974" xfId="100"/>
    <cellStyle name="20% - 着色 1" xfId="101"/>
    <cellStyle name="20% - 着色 2" xfId="102"/>
    <cellStyle name="20% - 着色 3" xfId="103"/>
    <cellStyle name="20% - 着色 4" xfId="104"/>
    <cellStyle name="20% - 着色 5" xfId="105"/>
    <cellStyle name="20% - 着色 6" xfId="106"/>
    <cellStyle name="40% - Accent1" xfId="107"/>
    <cellStyle name="40% - Accent2" xfId="108"/>
    <cellStyle name="40% - Accent3" xfId="109"/>
    <cellStyle name="40% - Accent4" xfId="110"/>
    <cellStyle name="40% - Accent5" xfId="111"/>
    <cellStyle name="40% - Accent6" xfId="112"/>
    <cellStyle name="40% - 强调文字颜色 1" xfId="113"/>
    <cellStyle name="40% - 强调文字颜色 1 2" xfId="114"/>
    <cellStyle name="40% - 强调文字颜色 1_~4190974" xfId="115"/>
    <cellStyle name="40% - 强调文字颜色 2" xfId="116"/>
    <cellStyle name="40% - 强调文字颜色 2 2" xfId="117"/>
    <cellStyle name="40% - 强调文字颜色 2_~4190974" xfId="118"/>
    <cellStyle name="40% - 强调文字颜色 3" xfId="119"/>
    <cellStyle name="40% - 强调文字颜色 3 2" xfId="120"/>
    <cellStyle name="40% - 强调文字颜色 3_~4190974" xfId="121"/>
    <cellStyle name="40% - 强调文字颜色 4" xfId="122"/>
    <cellStyle name="40% - 强调文字颜色 4 2" xfId="123"/>
    <cellStyle name="40% - 强调文字颜色 4_~4190974" xfId="124"/>
    <cellStyle name="40% - 强调文字颜色 5" xfId="125"/>
    <cellStyle name="40% - 强调文字颜色 5 2" xfId="126"/>
    <cellStyle name="40% - 强调文字颜色 5_~4190974" xfId="127"/>
    <cellStyle name="40% - 强调文字颜色 6" xfId="128"/>
    <cellStyle name="40% - 强调文字颜色 6 2" xfId="129"/>
    <cellStyle name="40% - 强调文字颜色 6_~4190974" xfId="130"/>
    <cellStyle name="40% - 着色 1" xfId="131"/>
    <cellStyle name="40% - 着色 2" xfId="132"/>
    <cellStyle name="40% - 着色 3" xfId="133"/>
    <cellStyle name="40% - 着色 4" xfId="134"/>
    <cellStyle name="40% - 着色 5" xfId="135"/>
    <cellStyle name="40% - 着色 6" xfId="136"/>
    <cellStyle name="60% - Accent1" xfId="137"/>
    <cellStyle name="60% - Accent2" xfId="138"/>
    <cellStyle name="60% - Accent3" xfId="139"/>
    <cellStyle name="60% - Accent4" xfId="140"/>
    <cellStyle name="60% - Accent5" xfId="141"/>
    <cellStyle name="60% - Accent6" xfId="142"/>
    <cellStyle name="60% - 强调文字颜色 1" xfId="143"/>
    <cellStyle name="60% - 强调文字颜色 1 2" xfId="144"/>
    <cellStyle name="60% - 强调文字颜色 1_Book1" xfId="145"/>
    <cellStyle name="60% - 强调文字颜色 2" xfId="146"/>
    <cellStyle name="60% - 强调文字颜色 2 2" xfId="147"/>
    <cellStyle name="60% - 强调文字颜色 2_Book1" xfId="148"/>
    <cellStyle name="60% - 强调文字颜色 3" xfId="149"/>
    <cellStyle name="60% - 强调文字颜色 3 2" xfId="150"/>
    <cellStyle name="60% - 强调文字颜色 3_Book1" xfId="151"/>
    <cellStyle name="60% - 强调文字颜色 4" xfId="152"/>
    <cellStyle name="60% - 强调文字颜色 4 2" xfId="153"/>
    <cellStyle name="60% - 强调文字颜色 4_Book1" xfId="154"/>
    <cellStyle name="60% - 强调文字颜色 5" xfId="155"/>
    <cellStyle name="60% - 强调文字颜色 5 2" xfId="156"/>
    <cellStyle name="60% - 强调文字颜色 5_Book1" xfId="157"/>
    <cellStyle name="60% - 强调文字颜色 6" xfId="158"/>
    <cellStyle name="60% - 强调文字颜色 6 2" xfId="159"/>
    <cellStyle name="60% - 强调文字颜色 6_Book1" xfId="160"/>
    <cellStyle name="60% - 着色 1" xfId="161"/>
    <cellStyle name="60% - 着色 2" xfId="162"/>
    <cellStyle name="60% - 着色 3" xfId="163"/>
    <cellStyle name="60% - 着色 4" xfId="164"/>
    <cellStyle name="60% - 着色 5" xfId="165"/>
    <cellStyle name="60% - 着色 6" xfId="166"/>
    <cellStyle name="6mal" xfId="167"/>
    <cellStyle name="Accent1" xfId="168"/>
    <cellStyle name="Accent1 - 20%" xfId="169"/>
    <cellStyle name="Accent1 - 40%" xfId="170"/>
    <cellStyle name="Accent1 - 60%" xfId="171"/>
    <cellStyle name="Accent1_公安安全支出补充表5.14" xfId="172"/>
    <cellStyle name="Accent2" xfId="173"/>
    <cellStyle name="Accent2 - 20%" xfId="174"/>
    <cellStyle name="Accent2 - 40%" xfId="175"/>
    <cellStyle name="Accent2 - 60%" xfId="176"/>
    <cellStyle name="Accent2_公安安全支出补充表5.14" xfId="177"/>
    <cellStyle name="Accent3" xfId="178"/>
    <cellStyle name="Accent3 - 20%" xfId="179"/>
    <cellStyle name="Accent3 - 40%" xfId="180"/>
    <cellStyle name="Accent3 - 60%" xfId="181"/>
    <cellStyle name="Accent3_公安安全支出补充表5.14" xfId="182"/>
    <cellStyle name="Accent4" xfId="183"/>
    <cellStyle name="Accent4 - 20%" xfId="184"/>
    <cellStyle name="Accent4 - 40%" xfId="185"/>
    <cellStyle name="Accent4 - 60%" xfId="186"/>
    <cellStyle name="Accent4_公安安全支出补充表5.14" xfId="187"/>
    <cellStyle name="Accent5" xfId="188"/>
    <cellStyle name="Accent5 - 20%" xfId="189"/>
    <cellStyle name="Accent5 - 40%" xfId="190"/>
    <cellStyle name="Accent5 - 60%" xfId="191"/>
    <cellStyle name="Accent5_公安安全支出补充表5.14" xfId="192"/>
    <cellStyle name="Accent6" xfId="193"/>
    <cellStyle name="Accent6 - 20%" xfId="194"/>
    <cellStyle name="Accent6 - 40%" xfId="195"/>
    <cellStyle name="Accent6 - 60%" xfId="196"/>
    <cellStyle name="Accent6_公安安全支出补充表5.14" xfId="197"/>
    <cellStyle name="args.style" xfId="198"/>
    <cellStyle name="Bad" xfId="199"/>
    <cellStyle name="Calc Currency (0)" xfId="200"/>
    <cellStyle name="Calculation" xfId="201"/>
    <cellStyle name="category" xfId="202"/>
    <cellStyle name="Check Cell" xfId="203"/>
    <cellStyle name="ColLevel_0" xfId="204"/>
    <cellStyle name="Column Headings" xfId="205"/>
    <cellStyle name="Column$Headings" xfId="206"/>
    <cellStyle name="Column_Title" xfId="207"/>
    <cellStyle name="Comma  - Style1" xfId="208"/>
    <cellStyle name="Comma  - Style2" xfId="209"/>
    <cellStyle name="Comma  - Style3" xfId="210"/>
    <cellStyle name="Comma  - Style4" xfId="211"/>
    <cellStyle name="Comma  - Style5" xfId="212"/>
    <cellStyle name="Comma  - Style6" xfId="213"/>
    <cellStyle name="Comma  - Style7" xfId="214"/>
    <cellStyle name="Comma  - Style8" xfId="215"/>
    <cellStyle name="Comma [0]" xfId="216"/>
    <cellStyle name="comma zerodec" xfId="217"/>
    <cellStyle name="Comma_!!!GO" xfId="218"/>
    <cellStyle name="comma-d" xfId="219"/>
    <cellStyle name="Copied" xfId="220"/>
    <cellStyle name="COST1" xfId="221"/>
    <cellStyle name="Currency [0]" xfId="222"/>
    <cellStyle name="Currency_!!!GO" xfId="223"/>
    <cellStyle name="Currency1" xfId="224"/>
    <cellStyle name="Date" xfId="225"/>
    <cellStyle name="Dollar (zero dec)" xfId="226"/>
    <cellStyle name="Entered" xfId="227"/>
    <cellStyle name="entry box" xfId="228"/>
    <cellStyle name="Euro" xfId="229"/>
    <cellStyle name="Explanatory Text" xfId="230"/>
    <cellStyle name="e鯪9Y_x000B_" xfId="231"/>
    <cellStyle name="Fixed" xfId="232"/>
    <cellStyle name="Format Number Column" xfId="233"/>
    <cellStyle name="gcd" xfId="234"/>
    <cellStyle name="Good" xfId="235"/>
    <cellStyle name="Grey" xfId="236"/>
    <cellStyle name="HEADER" xfId="237"/>
    <cellStyle name="Header1" xfId="238"/>
    <cellStyle name="Header2" xfId="239"/>
    <cellStyle name="Heading 1" xfId="240"/>
    <cellStyle name="Heading 2" xfId="241"/>
    <cellStyle name="Heading 3" xfId="242"/>
    <cellStyle name="Heading 4" xfId="243"/>
    <cellStyle name="HEADING1" xfId="244"/>
    <cellStyle name="HEADING2" xfId="245"/>
    <cellStyle name="Input" xfId="246"/>
    <cellStyle name="Input [yellow]" xfId="247"/>
    <cellStyle name="Input Cells" xfId="248"/>
    <cellStyle name="InputArea" xfId="249"/>
    <cellStyle name="KPMG Heading 1" xfId="250"/>
    <cellStyle name="KPMG Heading 2" xfId="251"/>
    <cellStyle name="KPMG Heading 3" xfId="252"/>
    <cellStyle name="KPMG Heading 4" xfId="253"/>
    <cellStyle name="KPMG Normal" xfId="254"/>
    <cellStyle name="KPMG Normal Text" xfId="255"/>
    <cellStyle name="Lines Fill" xfId="256"/>
    <cellStyle name="Linked Cell" xfId="257"/>
    <cellStyle name="Linked Cells" xfId="258"/>
    <cellStyle name="Millares [0]_96 Risk" xfId="259"/>
    <cellStyle name="Millares_96 Risk" xfId="260"/>
    <cellStyle name="Milliers [0]_!!!GO" xfId="261"/>
    <cellStyle name="Milliers_!!!GO" xfId="262"/>
    <cellStyle name="Model" xfId="263"/>
    <cellStyle name="Moneda [0]_96 Risk" xfId="264"/>
    <cellStyle name="Moneda_96 Risk" xfId="265"/>
    <cellStyle name="Monétaire [0]_!!!GO" xfId="266"/>
    <cellStyle name="Monétaire_!!!GO" xfId="267"/>
    <cellStyle name="Mon閠aire [0]_!!!GO" xfId="268"/>
    <cellStyle name="Mon閠aire_!!!GO" xfId="269"/>
    <cellStyle name="Neutral" xfId="270"/>
    <cellStyle name="New Times Roman" xfId="271"/>
    <cellStyle name="no dec" xfId="272"/>
    <cellStyle name="Norma,_laroux_4_营业在建 (2)_E21" xfId="273"/>
    <cellStyle name="Normal - Style1" xfId="274"/>
    <cellStyle name="Normal_!!!GO" xfId="275"/>
    <cellStyle name="Normal_Book1" xfId="276"/>
    <cellStyle name="Normalny_Arkusz1" xfId="277"/>
    <cellStyle name="Note" xfId="278"/>
    <cellStyle name="Œ…‹æØ‚è [0.00]_Region Orders (2)" xfId="279"/>
    <cellStyle name="Œ…‹æØ‚è_Region Orders (2)" xfId="280"/>
    <cellStyle name="Output" xfId="281"/>
    <cellStyle name="per.style" xfId="282"/>
    <cellStyle name="Percent [2]" xfId="283"/>
    <cellStyle name="Percent_!!!GO" xfId="284"/>
    <cellStyle name="Pourcentage_pldt" xfId="285"/>
    <cellStyle name="Prefilled" xfId="286"/>
    <cellStyle name="pricing" xfId="287"/>
    <cellStyle name="PSChar" xfId="288"/>
    <cellStyle name="PSDate" xfId="289"/>
    <cellStyle name="PSDec" xfId="290"/>
    <cellStyle name="PSHeading" xfId="291"/>
    <cellStyle name="PSInt" xfId="292"/>
    <cellStyle name="PSSpacer" xfId="293"/>
    <cellStyle name="RevList" xfId="294"/>
    <cellStyle name="RowLevel_0" xfId="295"/>
    <cellStyle name="Sheet Head" xfId="296"/>
    <cellStyle name="sstot" xfId="297"/>
    <cellStyle name="Standard_AREAS" xfId="298"/>
    <cellStyle name="style" xfId="299"/>
    <cellStyle name="style1" xfId="300"/>
    <cellStyle name="style2" xfId="301"/>
    <cellStyle name="subhead" xfId="302"/>
    <cellStyle name="Subtotal" xfId="303"/>
    <cellStyle name="t" xfId="304"/>
    <cellStyle name="t_HVAC Equipment (3)" xfId="305"/>
    <cellStyle name="Title" xfId="306"/>
    <cellStyle name="Total" xfId="307"/>
    <cellStyle name="Warning Text" xfId="308"/>
    <cellStyle name="Percent" xfId="309"/>
    <cellStyle name="百分比 2" xfId="310"/>
    <cellStyle name="百分比 3" xfId="311"/>
    <cellStyle name="百分比 4" xfId="312"/>
    <cellStyle name="捠壿 [0.00]_Region Orders (2)" xfId="313"/>
    <cellStyle name="捠壿_Region Orders (2)" xfId="314"/>
    <cellStyle name="编号" xfId="315"/>
    <cellStyle name="标题" xfId="316"/>
    <cellStyle name="标题 1" xfId="317"/>
    <cellStyle name="标题 1 2" xfId="318"/>
    <cellStyle name="标题 1_Book1" xfId="319"/>
    <cellStyle name="标题 2" xfId="320"/>
    <cellStyle name="标题 2 2" xfId="321"/>
    <cellStyle name="标题 2_Book1" xfId="322"/>
    <cellStyle name="标题 3" xfId="323"/>
    <cellStyle name="标题 3 2" xfId="324"/>
    <cellStyle name="标题 3_Book1" xfId="325"/>
    <cellStyle name="标题 4" xfId="326"/>
    <cellStyle name="标题 4 2" xfId="327"/>
    <cellStyle name="标题 4_Book1" xfId="328"/>
    <cellStyle name="标题 5" xfId="329"/>
    <cellStyle name="标题_~4190974" xfId="330"/>
    <cellStyle name="标题1" xfId="331"/>
    <cellStyle name="表标题" xfId="332"/>
    <cellStyle name="部门" xfId="333"/>
    <cellStyle name="差" xfId="334"/>
    <cellStyle name="差 2" xfId="335"/>
    <cellStyle name="差_~4190974" xfId="336"/>
    <cellStyle name="差_~5676413" xfId="337"/>
    <cellStyle name="差_008招投标中心全额" xfId="338"/>
    <cellStyle name="差_009招投标中心自收自支" xfId="339"/>
    <cellStyle name="差_00省级(打印)" xfId="340"/>
    <cellStyle name="差_00省级(定稿)" xfId="341"/>
    <cellStyle name="差_038统战部" xfId="342"/>
    <cellStyle name="差_03昭通" xfId="343"/>
    <cellStyle name="差_0502通海县" xfId="344"/>
    <cellStyle name="差_05玉溪" xfId="345"/>
    <cellStyle name="差_0605石屏县" xfId="346"/>
    <cellStyle name="差_080十一中" xfId="347"/>
    <cellStyle name="差_1003牟定县" xfId="348"/>
    <cellStyle name="差_109劳动就业局" xfId="349"/>
    <cellStyle name="差_1110洱源县" xfId="350"/>
    <cellStyle name="差_11大理" xfId="351"/>
    <cellStyle name="差_2、土地面积、人口、粮食产量基本情况" xfId="352"/>
    <cellStyle name="差_2006年分析表" xfId="353"/>
    <cellStyle name="差_2006年基础数据" xfId="354"/>
    <cellStyle name="差_2006年全省财力计算表（中央、决算）" xfId="355"/>
    <cellStyle name="差_2006年水利统计指标统计表" xfId="356"/>
    <cellStyle name="差_2006年在职人员情况" xfId="357"/>
    <cellStyle name="差_2007年检察院案件数" xfId="358"/>
    <cellStyle name="差_2007年可用财力" xfId="359"/>
    <cellStyle name="差_2007年人员分部门统计表" xfId="360"/>
    <cellStyle name="差_2007年政法部门业务指标" xfId="361"/>
    <cellStyle name="差_2008年县级公安保障标准落实奖励经费分配测算" xfId="362"/>
    <cellStyle name="差_2008云南省分县市中小学教职工统计表（教育厅提供）" xfId="363"/>
    <cellStyle name="差_2009年一般性转移支付标准工资" xfId="364"/>
    <cellStyle name="差_2009年一般性转移支付标准工资_~4190974" xfId="365"/>
    <cellStyle name="差_2009年一般性转移支付标准工资_~5676413" xfId="366"/>
    <cellStyle name="差_2009年一般性转移支付标准工资_不用软件计算9.1不考虑经费管理评价xl" xfId="367"/>
    <cellStyle name="差_2009年一般性转移支付标准工资_地方配套按人均增幅控制8.30xl" xfId="368"/>
    <cellStyle name="差_2009年一般性转移支付标准工资_地方配套按人均增幅控制8.30一般预算平均增幅、人均可用财力平均增幅两次控制、社会治安系数调整、案件数调整xl" xfId="369"/>
    <cellStyle name="差_2009年一般性转移支付标准工资_地方配套按人均增幅控制8.31（调整结案率后）xl" xfId="370"/>
    <cellStyle name="差_2009年一般性转移支付标准工资_奖励补助测算5.22测试" xfId="371"/>
    <cellStyle name="差_2009年一般性转移支付标准工资_奖励补助测算5.23新" xfId="372"/>
    <cellStyle name="差_2009年一般性转移支付标准工资_奖励补助测算5.24冯铸" xfId="373"/>
    <cellStyle name="差_2009年一般性转移支付标准工资_奖励补助测算7.23" xfId="374"/>
    <cellStyle name="差_2009年一般性转移支付标准工资_奖励补助测算7.25" xfId="375"/>
    <cellStyle name="差_2009年一般性转移支付标准工资_奖励补助测算7.25 (version 1) (version 1)" xfId="376"/>
    <cellStyle name="差_530623_2006年县级财政报表附表" xfId="377"/>
    <cellStyle name="差_530629_2006年县级财政报表附表" xfId="378"/>
    <cellStyle name="差_5334_2006年迪庆县级财政报表附表" xfId="379"/>
    <cellStyle name="差_Book1" xfId="380"/>
    <cellStyle name="差_Book1_1" xfId="381"/>
    <cellStyle name="差_Book1_1_Book1" xfId="382"/>
    <cellStyle name="差_Book1_2" xfId="383"/>
    <cellStyle name="差_Book1_3" xfId="384"/>
    <cellStyle name="差_Book2" xfId="385"/>
    <cellStyle name="差_M01-2(州市补助收入)" xfId="386"/>
    <cellStyle name="差_M03" xfId="387"/>
    <cellStyle name="差_不用软件计算9.1不考虑经费管理评价xl" xfId="388"/>
    <cellStyle name="差_财政供养人员" xfId="389"/>
    <cellStyle name="差_财政支出对上级的依赖程度" xfId="390"/>
    <cellStyle name="差_城建部门" xfId="391"/>
    <cellStyle name="差_地方配套按人均增幅控制8.30xl" xfId="392"/>
    <cellStyle name="差_地方配套按人均增幅控制8.30一般预算平均增幅、人均可用财力平均增幅两次控制、社会治安系数调整、案件数调整xl" xfId="393"/>
    <cellStyle name="差_地方配套按人均增幅控制8.31（调整结案率后）xl" xfId="394"/>
    <cellStyle name="差_第五部分(才淼、饶永宏）" xfId="395"/>
    <cellStyle name="差_第一部分：综合全" xfId="396"/>
    <cellStyle name="差_高中教师人数（教育厅1.6日提供）" xfId="397"/>
    <cellStyle name="差_汇总" xfId="398"/>
    <cellStyle name="差_汇总-县级财政报表附表" xfId="399"/>
    <cellStyle name="差_基础数据分析" xfId="400"/>
    <cellStyle name="差_检验表" xfId="401"/>
    <cellStyle name="差_检验表（调整后）" xfId="402"/>
    <cellStyle name="差_奖励补助测算5.22测试" xfId="403"/>
    <cellStyle name="差_奖励补助测算5.23新" xfId="404"/>
    <cellStyle name="差_奖励补助测算5.24冯铸" xfId="405"/>
    <cellStyle name="差_奖励补助测算7.23" xfId="406"/>
    <cellStyle name="差_奖励补助测算7.25" xfId="407"/>
    <cellStyle name="差_奖励补助测算7.25 (version 1) (version 1)" xfId="408"/>
    <cellStyle name="差_教师绩效工资测算表（离退休按各地上报数测算）2009年1月1日" xfId="409"/>
    <cellStyle name="差_教育厅提供义务教育及高中教师人数（2009年1月6日）" xfId="410"/>
    <cellStyle name="差_历年教师人数" xfId="411"/>
    <cellStyle name="差_丽江汇总" xfId="412"/>
    <cellStyle name="差_三季度－表二" xfId="413"/>
    <cellStyle name="差_卫生部门" xfId="414"/>
    <cellStyle name="差_文体广播部门" xfId="415"/>
    <cellStyle name="差_下半年禁毒办案经费分配2544.3万元" xfId="416"/>
    <cellStyle name="差_下半年禁吸戒毒经费1000万元" xfId="417"/>
    <cellStyle name="差_县级公安机关公用经费标准奖励测算方案（定稿）" xfId="418"/>
    <cellStyle name="差_县级基础数据" xfId="419"/>
    <cellStyle name="差_业务工作量指标" xfId="420"/>
    <cellStyle name="差_义务教育阶段教职工人数（教育厅提供最终）" xfId="421"/>
    <cellStyle name="差_云南农村义务教育统计表" xfId="422"/>
    <cellStyle name="差_云南省2008年中小学教师人数统计表" xfId="423"/>
    <cellStyle name="差_云南省2008年中小学教职工情况（教育厅提供20090101加工整理）" xfId="424"/>
    <cellStyle name="差_云南省2008年转移支付测算——州市本级考核部分及政策性测算" xfId="425"/>
    <cellStyle name="差_指标四" xfId="426"/>
    <cellStyle name="差_指标五" xfId="427"/>
    <cellStyle name="常规 2" xfId="428"/>
    <cellStyle name="常规 2 2" xfId="429"/>
    <cellStyle name="常规 2 2 2" xfId="430"/>
    <cellStyle name="常规 2 3" xfId="431"/>
    <cellStyle name="常规 2 4" xfId="432"/>
    <cellStyle name="常规 2 5" xfId="433"/>
    <cellStyle name="常规 2 6" xfId="434"/>
    <cellStyle name="常规 2 7" xfId="435"/>
    <cellStyle name="常规 2 8" xfId="436"/>
    <cellStyle name="常规 2_Book1" xfId="437"/>
    <cellStyle name="常规 3" xfId="438"/>
    <cellStyle name="常规 3 2" xfId="439"/>
    <cellStyle name="常规 3_Book1" xfId="440"/>
    <cellStyle name="常规 4" xfId="441"/>
    <cellStyle name="常规 5" xfId="442"/>
    <cellStyle name="常规 6" xfId="443"/>
    <cellStyle name="常规 7" xfId="444"/>
    <cellStyle name="Hyperlink" xfId="445"/>
    <cellStyle name="超链接 2" xfId="446"/>
    <cellStyle name="分级显示行_1_13区汇总" xfId="447"/>
    <cellStyle name="分级显示列_1_Book1" xfId="448"/>
    <cellStyle name="公司标准表" xfId="449"/>
    <cellStyle name="归盒啦_95" xfId="450"/>
    <cellStyle name="好" xfId="451"/>
    <cellStyle name="好 2" xfId="452"/>
    <cellStyle name="好_~4190974" xfId="453"/>
    <cellStyle name="好_~5676413" xfId="454"/>
    <cellStyle name="好_008招投标中心全额" xfId="455"/>
    <cellStyle name="好_009招投标中心自收自支" xfId="456"/>
    <cellStyle name="好_00省级(打印)" xfId="457"/>
    <cellStyle name="好_00省级(定稿)" xfId="458"/>
    <cellStyle name="好_038统战部" xfId="459"/>
    <cellStyle name="好_03昭通" xfId="460"/>
    <cellStyle name="好_0502通海县" xfId="461"/>
    <cellStyle name="好_05玉溪" xfId="462"/>
    <cellStyle name="好_0605石屏县" xfId="463"/>
    <cellStyle name="好_080十一中" xfId="464"/>
    <cellStyle name="好_1003牟定县" xfId="465"/>
    <cellStyle name="好_109劳动就业局" xfId="466"/>
    <cellStyle name="好_1110洱源县" xfId="467"/>
    <cellStyle name="好_11大理" xfId="468"/>
    <cellStyle name="好_2、土地面积、人口、粮食产量基本情况" xfId="469"/>
    <cellStyle name="好_2006年分析表" xfId="470"/>
    <cellStyle name="好_2006年基础数据" xfId="471"/>
    <cellStyle name="好_2006年全省财力计算表（中央、决算）" xfId="472"/>
    <cellStyle name="好_2006年水利统计指标统计表" xfId="473"/>
    <cellStyle name="好_2006年在职人员情况" xfId="474"/>
    <cellStyle name="好_2007年检察院案件数" xfId="475"/>
    <cellStyle name="好_2007年可用财力" xfId="476"/>
    <cellStyle name="好_2007年人员分部门统计表" xfId="477"/>
    <cellStyle name="好_2007年政法部门业务指标" xfId="478"/>
    <cellStyle name="好_2008年县级公安保障标准落实奖励经费分配测算" xfId="479"/>
    <cellStyle name="好_2008云南省分县市中小学教职工统计表（教育厅提供）" xfId="480"/>
    <cellStyle name="好_2009年一般性转移支付标准工资" xfId="481"/>
    <cellStyle name="好_2009年一般性转移支付标准工资_~4190974" xfId="482"/>
    <cellStyle name="好_2009年一般性转移支付标准工资_~5676413" xfId="483"/>
    <cellStyle name="好_2009年一般性转移支付标准工资_不用软件计算9.1不考虑经费管理评价xl" xfId="484"/>
    <cellStyle name="好_2009年一般性转移支付标准工资_地方配套按人均增幅控制8.30xl" xfId="485"/>
    <cellStyle name="好_2009年一般性转移支付标准工资_地方配套按人均增幅控制8.30一般预算平均增幅、人均可用财力平均增幅两次控制、社会治安系数调整、案件数调整xl" xfId="486"/>
    <cellStyle name="好_2009年一般性转移支付标准工资_地方配套按人均增幅控制8.31（调整结案率后）xl" xfId="487"/>
    <cellStyle name="好_2009年一般性转移支付标准工资_奖励补助测算5.22测试" xfId="488"/>
    <cellStyle name="好_2009年一般性转移支付标准工资_奖励补助测算5.23新" xfId="489"/>
    <cellStyle name="好_2009年一般性转移支付标准工资_奖励补助测算5.24冯铸" xfId="490"/>
    <cellStyle name="好_2009年一般性转移支付标准工资_奖励补助测算7.23" xfId="491"/>
    <cellStyle name="好_2009年一般性转移支付标准工资_奖励补助测算7.25" xfId="492"/>
    <cellStyle name="好_2009年一般性转移支付标准工资_奖励补助测算7.25 (version 1) (version 1)" xfId="493"/>
    <cellStyle name="好_530623_2006年县级财政报表附表" xfId="494"/>
    <cellStyle name="好_530629_2006年县级财政报表附表" xfId="495"/>
    <cellStyle name="好_5334_2006年迪庆县级财政报表附表" xfId="496"/>
    <cellStyle name="好_Book1" xfId="497"/>
    <cellStyle name="好_Book1_1" xfId="498"/>
    <cellStyle name="好_Book1_1_Book1" xfId="499"/>
    <cellStyle name="好_Book1_2" xfId="500"/>
    <cellStyle name="好_Book1_3" xfId="501"/>
    <cellStyle name="好_Book2" xfId="502"/>
    <cellStyle name="好_M01-2(州市补助收入)" xfId="503"/>
    <cellStyle name="好_M03" xfId="504"/>
    <cellStyle name="好_不用软件计算9.1不考虑经费管理评价xl" xfId="505"/>
    <cellStyle name="好_财政供养人员" xfId="506"/>
    <cellStyle name="好_财政支出对上级的依赖程度" xfId="507"/>
    <cellStyle name="好_城建部门" xfId="508"/>
    <cellStyle name="好_地方配套按人均增幅控制8.30xl" xfId="509"/>
    <cellStyle name="好_地方配套按人均增幅控制8.30一般预算平均增幅、人均可用财力平均增幅两次控制、社会治安系数调整、案件数调整xl" xfId="510"/>
    <cellStyle name="好_地方配套按人均增幅控制8.31（调整结案率后）xl" xfId="511"/>
    <cellStyle name="好_第五部分(才淼、饶永宏）" xfId="512"/>
    <cellStyle name="好_第一部分：综合全" xfId="513"/>
    <cellStyle name="好_高中教师人数（教育厅1.6日提供）" xfId="514"/>
    <cellStyle name="好_汇总" xfId="515"/>
    <cellStyle name="好_汇总-县级财政报表附表" xfId="516"/>
    <cellStyle name="好_基础数据分析" xfId="517"/>
    <cellStyle name="好_检验表" xfId="518"/>
    <cellStyle name="好_检验表（调整后）" xfId="519"/>
    <cellStyle name="好_奖励补助测算5.22测试" xfId="520"/>
    <cellStyle name="好_奖励补助测算5.23新" xfId="521"/>
    <cellStyle name="好_奖励补助测算5.24冯铸" xfId="522"/>
    <cellStyle name="好_奖励补助测算7.23" xfId="523"/>
    <cellStyle name="好_奖励补助测算7.25" xfId="524"/>
    <cellStyle name="好_奖励补助测算7.25 (version 1) (version 1)" xfId="525"/>
    <cellStyle name="好_教师绩效工资测算表（离退休按各地上报数测算）2009年1月1日" xfId="526"/>
    <cellStyle name="好_教育厅提供义务教育及高中教师人数（2009年1月6日）" xfId="527"/>
    <cellStyle name="好_历年教师人数" xfId="528"/>
    <cellStyle name="好_丽江汇总" xfId="529"/>
    <cellStyle name="好_三季度－表二" xfId="530"/>
    <cellStyle name="好_卫生部门" xfId="531"/>
    <cellStyle name="好_文体广播部门" xfId="532"/>
    <cellStyle name="好_下半年禁毒办案经费分配2544.3万元" xfId="533"/>
    <cellStyle name="好_下半年禁吸戒毒经费1000万元" xfId="534"/>
    <cellStyle name="好_县级公安机关公用经费标准奖励测算方案（定稿）" xfId="535"/>
    <cellStyle name="好_县级基础数据" xfId="536"/>
    <cellStyle name="好_业务工作量指标" xfId="537"/>
    <cellStyle name="好_义务教育阶段教职工人数（教育厅提供最终）" xfId="538"/>
    <cellStyle name="好_云南农村义务教育统计表" xfId="539"/>
    <cellStyle name="好_云南省2008年中小学教师人数统计表" xfId="540"/>
    <cellStyle name="好_云南省2008年中小学教职工情况（教育厅提供20090101加工整理）" xfId="541"/>
    <cellStyle name="好_云南省2008年转移支付测算——州市本级考核部分及政策性测算" xfId="542"/>
    <cellStyle name="好_指标四" xfId="543"/>
    <cellStyle name="好_指标五" xfId="544"/>
    <cellStyle name="后继超链接" xfId="545"/>
    <cellStyle name="汇总" xfId="546"/>
    <cellStyle name="汇总 2" xfId="547"/>
    <cellStyle name="汇总_Book1" xfId="548"/>
    <cellStyle name="Currency" xfId="549"/>
    <cellStyle name="Currency [0]" xfId="550"/>
    <cellStyle name="计算" xfId="551"/>
    <cellStyle name="计算 2" xfId="552"/>
    <cellStyle name="计算_Book1" xfId="553"/>
    <cellStyle name="检查单元格" xfId="554"/>
    <cellStyle name="检查单元格 2" xfId="555"/>
    <cellStyle name="检查单元格_Book1" xfId="556"/>
    <cellStyle name="解释性文本" xfId="557"/>
    <cellStyle name="解释性文本 2" xfId="558"/>
    <cellStyle name="解释性文本_Book1" xfId="559"/>
    <cellStyle name="借出原因" xfId="560"/>
    <cellStyle name="警告文本" xfId="561"/>
    <cellStyle name="警告文本 2" xfId="562"/>
    <cellStyle name="警告文本_Book1" xfId="563"/>
    <cellStyle name="链接单元格" xfId="564"/>
    <cellStyle name="链接单元格 2" xfId="565"/>
    <cellStyle name="链接单元格_Book1" xfId="566"/>
    <cellStyle name="霓付 [0]_ +Foil &amp; -FOIL &amp; PAPER" xfId="567"/>
    <cellStyle name="霓付_ +Foil &amp; -FOIL &amp; PAPER" xfId="568"/>
    <cellStyle name="烹拳 [0]_ +Foil &amp; -FOIL &amp; PAPER" xfId="569"/>
    <cellStyle name="烹拳_ +Foil &amp; -FOIL &amp; PAPER" xfId="570"/>
    <cellStyle name="普通_ 白土" xfId="571"/>
    <cellStyle name="千分位[0]_ 白土" xfId="572"/>
    <cellStyle name="千分位_ 白土" xfId="573"/>
    <cellStyle name="千位[0]_ 方正PC" xfId="574"/>
    <cellStyle name="千位_ 方正PC" xfId="575"/>
    <cellStyle name="Comma" xfId="576"/>
    <cellStyle name="千位分隔 2" xfId="577"/>
    <cellStyle name="千位分隔 3" xfId="578"/>
    <cellStyle name="Comma [0]" xfId="579"/>
    <cellStyle name="千位分隔[0] 2" xfId="580"/>
    <cellStyle name="钎霖_4岿角利" xfId="581"/>
    <cellStyle name="强调 1" xfId="582"/>
    <cellStyle name="强调 2" xfId="583"/>
    <cellStyle name="强调 3" xfId="584"/>
    <cellStyle name="强调文字颜色 1" xfId="585"/>
    <cellStyle name="强调文字颜色 1 2" xfId="586"/>
    <cellStyle name="强调文字颜色 1_Book1" xfId="587"/>
    <cellStyle name="强调文字颜色 2" xfId="588"/>
    <cellStyle name="强调文字颜色 2 2" xfId="589"/>
    <cellStyle name="强调文字颜色 2_Book1" xfId="590"/>
    <cellStyle name="强调文字颜色 3" xfId="591"/>
    <cellStyle name="强调文字颜色 3 2" xfId="592"/>
    <cellStyle name="强调文字颜色 3_Book1" xfId="593"/>
    <cellStyle name="强调文字颜色 4" xfId="594"/>
    <cellStyle name="强调文字颜色 4 2" xfId="595"/>
    <cellStyle name="强调文字颜色 4_Book1" xfId="596"/>
    <cellStyle name="强调文字颜色 5" xfId="597"/>
    <cellStyle name="强调文字颜色 5 2" xfId="598"/>
    <cellStyle name="强调文字颜色 5_Book1" xfId="599"/>
    <cellStyle name="强调文字颜色 6" xfId="600"/>
    <cellStyle name="强调文字颜色 6 2" xfId="601"/>
    <cellStyle name="强调文字颜色 6_Book1" xfId="602"/>
    <cellStyle name="日期" xfId="603"/>
    <cellStyle name="商品名称" xfId="604"/>
    <cellStyle name="适中" xfId="605"/>
    <cellStyle name="适中 2" xfId="606"/>
    <cellStyle name="适中_Book1" xfId="607"/>
    <cellStyle name="输出" xfId="608"/>
    <cellStyle name="输出 2" xfId="609"/>
    <cellStyle name="输出_Book1" xfId="610"/>
    <cellStyle name="输入" xfId="611"/>
    <cellStyle name="输入 2" xfId="612"/>
    <cellStyle name="输入_Book1" xfId="613"/>
    <cellStyle name="数量" xfId="614"/>
    <cellStyle name="数字" xfId="615"/>
    <cellStyle name="未定义" xfId="616"/>
    <cellStyle name="小数" xfId="617"/>
    <cellStyle name="样式 1" xfId="618"/>
    <cellStyle name="一般_NEGS" xfId="619"/>
    <cellStyle name="Followed Hyperlink" xfId="620"/>
    <cellStyle name="昗弨_Pacific Region P&amp;L" xfId="621"/>
    <cellStyle name="着色 1" xfId="622"/>
    <cellStyle name="着色 2" xfId="623"/>
    <cellStyle name="着色 3" xfId="624"/>
    <cellStyle name="着色 4" xfId="625"/>
    <cellStyle name="着色 5" xfId="626"/>
    <cellStyle name="着色 6" xfId="627"/>
    <cellStyle name="寘嬫愗傝 [0.00]_Region Orders (2)" xfId="628"/>
    <cellStyle name="寘嬫愗傝_Region Orders (2)" xfId="629"/>
    <cellStyle name="注释" xfId="630"/>
    <cellStyle name="注释 2" xfId="631"/>
    <cellStyle name="注释_Book1" xfId="632"/>
    <cellStyle name="资产" xfId="633"/>
    <cellStyle name="콤마 [0]_BOILER-CO1" xfId="634"/>
    <cellStyle name="콤마_BOILER-CO1" xfId="635"/>
    <cellStyle name="통화 [0]_BOILER-CO1" xfId="636"/>
    <cellStyle name="통화_BOILER-CO1" xfId="637"/>
    <cellStyle name="표준_0N-HANDLING " xfId="6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0E0E0"/>
      <rgbColor rgb="00993366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externalLink" Target="externalLinks/externalLink32.xml" /><Relationship Id="rId37" Type="http://schemas.openxmlformats.org/officeDocument/2006/relationships/externalLink" Target="externalLinks/externalLink33.xml" /><Relationship Id="rId38" Type="http://schemas.openxmlformats.org/officeDocument/2006/relationships/externalLink" Target="externalLinks/externalLink34.xml" /><Relationship Id="rId39" Type="http://schemas.openxmlformats.org/officeDocument/2006/relationships/externalLink" Target="externalLinks/externalLink35.xml" /><Relationship Id="rId40" Type="http://schemas.openxmlformats.org/officeDocument/2006/relationships/externalLink" Target="externalLinks/externalLink36.xml" /><Relationship Id="rId41" Type="http://schemas.openxmlformats.org/officeDocument/2006/relationships/externalLink" Target="externalLinks/externalLink37.xml" /><Relationship Id="rId4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&#24213;&#31295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56.0.160.17/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56.0.160.17/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wnloads\2010&#24180;&#19979;&#21322;&#24180;&#20840;&#22269;&#33521;&#35821;&#31561;&#32423;&#32771;&#35797;&#25104;&#32489;&#21450;&#32479;&#35745;&#34920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56.0.160.17/DOCUME~1\zq\LOCALS~1\Temp\&#36130;&#25919;&#20379;&#20859;&#20154;&#21592;&#20449;&#24687;&#34920;\&#25945;&#32946;\&#27896;&#27700;&#22235;&#20013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25991;&#26723;\&#27863;&#27700;&#20013;&#23398;(&#31649;&#29702;&#21592;&#23548;&#20837;&#23398;&#21592;&#20449;&#24687;&#34920;)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直（公共预算）"/>
      <sheetName val="Sheet2"/>
      <sheetName val="区县（公共预算）"/>
      <sheetName val="市直（政府性基金）"/>
      <sheetName val="Sheet3"/>
      <sheetName val="Sheet4"/>
    </sheetNames>
    <sheetDataSet>
      <sheetData sheetId="0">
        <row r="2">
          <cell r="B2" t="str">
            <v>2010305</v>
          </cell>
          <cell r="C2">
            <v>1730.836436</v>
          </cell>
        </row>
        <row r="3">
          <cell r="B3" t="str">
            <v>2010308</v>
          </cell>
          <cell r="C3">
            <v>268.6</v>
          </cell>
        </row>
        <row r="4">
          <cell r="B4" t="str">
            <v>2010499</v>
          </cell>
          <cell r="C4">
            <v>150.785488</v>
          </cell>
        </row>
        <row r="5">
          <cell r="B5" t="str">
            <v>2010650</v>
          </cell>
          <cell r="C5">
            <v>26</v>
          </cell>
        </row>
        <row r="6">
          <cell r="B6" t="str">
            <v>2010699</v>
          </cell>
          <cell r="C6">
            <v>78.253004</v>
          </cell>
        </row>
        <row r="7">
          <cell r="B7" t="str">
            <v>2011006</v>
          </cell>
          <cell r="C7">
            <v>27.74</v>
          </cell>
        </row>
        <row r="8">
          <cell r="B8" t="str">
            <v>2011099</v>
          </cell>
          <cell r="C8">
            <v>98.408357</v>
          </cell>
        </row>
        <row r="9">
          <cell r="B9" t="str">
            <v>2011199</v>
          </cell>
          <cell r="C9">
            <v>75.235616</v>
          </cell>
        </row>
        <row r="10">
          <cell r="B10" t="str">
            <v>2011308</v>
          </cell>
          <cell r="C10">
            <v>286</v>
          </cell>
        </row>
        <row r="11">
          <cell r="B11" t="str">
            <v>2011399</v>
          </cell>
          <cell r="C11">
            <v>3.15165</v>
          </cell>
        </row>
        <row r="12">
          <cell r="B12" t="str">
            <v>2011409</v>
          </cell>
          <cell r="C12">
            <v>2.58854</v>
          </cell>
        </row>
        <row r="13">
          <cell r="B13" t="str">
            <v>2011499</v>
          </cell>
          <cell r="C13">
            <v>78</v>
          </cell>
        </row>
        <row r="14">
          <cell r="B14" t="str">
            <v>2012506</v>
          </cell>
          <cell r="C14">
            <v>11.07886</v>
          </cell>
        </row>
        <row r="15">
          <cell r="B15" t="str">
            <v>2012604</v>
          </cell>
          <cell r="C15">
            <v>100</v>
          </cell>
        </row>
        <row r="16">
          <cell r="B16" t="str">
            <v>2012901</v>
          </cell>
          <cell r="C16">
            <v>25</v>
          </cell>
        </row>
        <row r="17">
          <cell r="B17" t="str">
            <v>2012999</v>
          </cell>
          <cell r="C17">
            <v>8.4838</v>
          </cell>
        </row>
        <row r="18">
          <cell r="B18" t="str">
            <v>2019999</v>
          </cell>
          <cell r="C18">
            <v>1065.174438</v>
          </cell>
        </row>
        <row r="19">
          <cell r="B19" t="str">
            <v>2040206</v>
          </cell>
          <cell r="C19">
            <v>52.4</v>
          </cell>
        </row>
        <row r="20">
          <cell r="B20" t="str">
            <v>2040211</v>
          </cell>
          <cell r="C20">
            <v>101.8489</v>
          </cell>
        </row>
        <row r="21">
          <cell r="B21" t="str">
            <v>2040216</v>
          </cell>
          <cell r="C21">
            <v>0.55</v>
          </cell>
        </row>
        <row r="22">
          <cell r="B22" t="str">
            <v>2040299</v>
          </cell>
          <cell r="C22">
            <v>1873.2520720000002</v>
          </cell>
        </row>
        <row r="23">
          <cell r="B23" t="str">
            <v>2049901</v>
          </cell>
          <cell r="C23">
            <v>2360.837909</v>
          </cell>
        </row>
        <row r="24">
          <cell r="B24" t="str">
            <v>2050199</v>
          </cell>
          <cell r="C24">
            <v>50.8</v>
          </cell>
        </row>
        <row r="25">
          <cell r="B25" t="str">
            <v>2050201</v>
          </cell>
          <cell r="C25">
            <v>8.409</v>
          </cell>
        </row>
        <row r="26">
          <cell r="B26" t="str">
            <v>2050202</v>
          </cell>
          <cell r="C26">
            <v>5.439794999999999</v>
          </cell>
        </row>
        <row r="27">
          <cell r="B27" t="str">
            <v>2050203</v>
          </cell>
          <cell r="C27">
            <v>208.322911</v>
          </cell>
        </row>
        <row r="28">
          <cell r="B28" t="str">
            <v>2050204</v>
          </cell>
          <cell r="C28">
            <v>44.4149</v>
          </cell>
        </row>
        <row r="29">
          <cell r="B29" t="str">
            <v>2050205</v>
          </cell>
          <cell r="C29">
            <v>273.268534</v>
          </cell>
        </row>
        <row r="30">
          <cell r="B30" t="str">
            <v>2050299</v>
          </cell>
          <cell r="C30">
            <v>441.99885299999994</v>
          </cell>
        </row>
        <row r="31">
          <cell r="B31" t="str">
            <v>2050302</v>
          </cell>
          <cell r="C31">
            <v>1133.4492529999998</v>
          </cell>
        </row>
        <row r="32">
          <cell r="B32" t="str">
            <v>2050303</v>
          </cell>
          <cell r="C32">
            <v>2530.325734</v>
          </cell>
        </row>
        <row r="33">
          <cell r="B33" t="str">
            <v>2050305</v>
          </cell>
          <cell r="C33">
            <v>437.58478399999996</v>
          </cell>
        </row>
        <row r="34">
          <cell r="B34" t="str">
            <v>2050501</v>
          </cell>
          <cell r="C34">
            <v>2.5</v>
          </cell>
        </row>
        <row r="35">
          <cell r="B35" t="str">
            <v>2050701</v>
          </cell>
          <cell r="C35">
            <v>336.6755</v>
          </cell>
        </row>
        <row r="36">
          <cell r="B36" t="str">
            <v>2050999</v>
          </cell>
          <cell r="C36">
            <v>501.216</v>
          </cell>
        </row>
        <row r="37">
          <cell r="B37" t="str">
            <v>2059999</v>
          </cell>
          <cell r="C37">
            <v>379.7948</v>
          </cell>
        </row>
        <row r="38">
          <cell r="B38" t="str">
            <v>2060302</v>
          </cell>
          <cell r="C38">
            <v>10</v>
          </cell>
        </row>
        <row r="39">
          <cell r="B39" t="str">
            <v>2060403</v>
          </cell>
          <cell r="C39">
            <v>90</v>
          </cell>
        </row>
        <row r="40">
          <cell r="B40" t="str">
            <v>2060502</v>
          </cell>
          <cell r="C40">
            <v>38.205419</v>
          </cell>
        </row>
        <row r="41">
          <cell r="B41" t="str">
            <v>2060599</v>
          </cell>
          <cell r="C41">
            <v>29.50985</v>
          </cell>
        </row>
        <row r="42">
          <cell r="B42" t="str">
            <v>2069901</v>
          </cell>
          <cell r="C42">
            <v>10</v>
          </cell>
        </row>
        <row r="43">
          <cell r="B43" t="str">
            <v>2069999</v>
          </cell>
          <cell r="C43">
            <v>865.4027500000001</v>
          </cell>
        </row>
        <row r="44">
          <cell r="B44" t="str">
            <v>2070199</v>
          </cell>
          <cell r="C44">
            <v>122.3009</v>
          </cell>
        </row>
        <row r="45">
          <cell r="B45" t="str">
            <v>2070204</v>
          </cell>
          <cell r="C45">
            <v>98.850998</v>
          </cell>
        </row>
        <row r="46">
          <cell r="B46" t="str">
            <v>2070205</v>
          </cell>
          <cell r="C46">
            <v>101.31771599999999</v>
          </cell>
        </row>
        <row r="47">
          <cell r="B47" t="str">
            <v>2070299</v>
          </cell>
          <cell r="C47">
            <v>46.547861</v>
          </cell>
        </row>
        <row r="48">
          <cell r="B48" t="str">
            <v>2070399</v>
          </cell>
          <cell r="C48">
            <v>262</v>
          </cell>
        </row>
        <row r="49">
          <cell r="B49" t="str">
            <v>2079999</v>
          </cell>
          <cell r="C49">
            <v>200.9965</v>
          </cell>
        </row>
        <row r="50">
          <cell r="B50" t="str">
            <v>2080209</v>
          </cell>
          <cell r="C50">
            <v>76.514104</v>
          </cell>
        </row>
        <row r="51">
          <cell r="B51" t="str">
            <v>2080702</v>
          </cell>
          <cell r="C51">
            <v>0.56</v>
          </cell>
        </row>
        <row r="52">
          <cell r="B52" t="str">
            <v>2080799</v>
          </cell>
          <cell r="C52">
            <v>822.854608</v>
          </cell>
        </row>
        <row r="53">
          <cell r="B53" t="str">
            <v>2080803</v>
          </cell>
          <cell r="C53">
            <v>10.2063</v>
          </cell>
        </row>
        <row r="54">
          <cell r="B54" t="str">
            <v>2080901</v>
          </cell>
          <cell r="C54">
            <v>60</v>
          </cell>
        </row>
        <row r="55">
          <cell r="B55" t="str">
            <v>2080902</v>
          </cell>
          <cell r="C55">
            <v>366.4072</v>
          </cell>
        </row>
        <row r="56">
          <cell r="B56" t="str">
            <v>2080903</v>
          </cell>
          <cell r="C56">
            <v>115.83306</v>
          </cell>
        </row>
        <row r="57">
          <cell r="B57" t="str">
            <v>2080904</v>
          </cell>
          <cell r="C57">
            <v>20</v>
          </cell>
        </row>
        <row r="58">
          <cell r="B58" t="str">
            <v>2081001</v>
          </cell>
          <cell r="C58">
            <v>103</v>
          </cell>
        </row>
        <row r="59">
          <cell r="B59" t="str">
            <v>2081004</v>
          </cell>
          <cell r="C59">
            <v>18.099445000000003</v>
          </cell>
        </row>
        <row r="60">
          <cell r="B60" t="str">
            <v>2081104</v>
          </cell>
          <cell r="C60">
            <v>126.72999999999999</v>
          </cell>
        </row>
        <row r="61">
          <cell r="B61" t="str">
            <v>2081105</v>
          </cell>
          <cell r="C61">
            <v>6.5</v>
          </cell>
          <cell r="H61" t="str">
            <v>201</v>
          </cell>
          <cell r="I61">
            <v>4035.336188999999</v>
          </cell>
        </row>
        <row r="62">
          <cell r="B62" t="str">
            <v>2081199</v>
          </cell>
          <cell r="C62">
            <v>165.41107200000002</v>
          </cell>
          <cell r="H62" t="str">
            <v>204</v>
          </cell>
          <cell r="I62">
            <v>4388.888881</v>
          </cell>
        </row>
        <row r="63">
          <cell r="B63" t="str">
            <v>2082002</v>
          </cell>
          <cell r="C63">
            <v>99.954163</v>
          </cell>
          <cell r="H63" t="str">
            <v>205</v>
          </cell>
          <cell r="I63">
            <v>6354.200064000001</v>
          </cell>
        </row>
        <row r="64">
          <cell r="B64" t="str">
            <v>2100409</v>
          </cell>
          <cell r="C64">
            <v>450.327768</v>
          </cell>
          <cell r="H64" t="str">
            <v>206</v>
          </cell>
          <cell r="I64">
            <v>1043.118019</v>
          </cell>
        </row>
        <row r="65">
          <cell r="B65" t="str">
            <v>2101401</v>
          </cell>
          <cell r="C65">
            <v>20</v>
          </cell>
          <cell r="H65" t="str">
            <v>207</v>
          </cell>
          <cell r="I65">
            <v>832.0139750000001</v>
          </cell>
        </row>
        <row r="66">
          <cell r="B66" t="str">
            <v>2109901</v>
          </cell>
          <cell r="C66">
            <v>28.45</v>
          </cell>
          <cell r="H66" t="str">
            <v>208</v>
          </cell>
          <cell r="I66">
            <v>1992.0699520000003</v>
          </cell>
        </row>
        <row r="67">
          <cell r="B67" t="str">
            <v>2100601</v>
          </cell>
          <cell r="C67">
            <v>150</v>
          </cell>
          <cell r="H67" t="str">
            <v>210</v>
          </cell>
          <cell r="I67">
            <v>1060.934742</v>
          </cell>
        </row>
        <row r="68">
          <cell r="B68" t="str">
            <v>2100799</v>
          </cell>
          <cell r="C68">
            <v>104</v>
          </cell>
          <cell r="H68" t="str">
            <v>211</v>
          </cell>
          <cell r="I68">
            <v>917.992932</v>
          </cell>
        </row>
        <row r="69">
          <cell r="B69" t="str">
            <v>2101099</v>
          </cell>
          <cell r="C69">
            <v>308.154574</v>
          </cell>
          <cell r="H69" t="str">
            <v>212</v>
          </cell>
          <cell r="I69">
            <v>858.2329550000001</v>
          </cell>
        </row>
        <row r="70">
          <cell r="B70" t="str">
            <v>2110199</v>
          </cell>
          <cell r="C70">
            <v>19.543311</v>
          </cell>
          <cell r="H70" t="str">
            <v>213</v>
          </cell>
          <cell r="I70">
            <v>808.043653</v>
          </cell>
        </row>
        <row r="71">
          <cell r="B71" t="str">
            <v>2110399</v>
          </cell>
          <cell r="C71">
            <v>888.449621</v>
          </cell>
          <cell r="H71" t="str">
            <v>214</v>
          </cell>
          <cell r="I71">
            <v>1249.4956439999999</v>
          </cell>
        </row>
        <row r="72">
          <cell r="B72" t="str">
            <v>2111101</v>
          </cell>
          <cell r="C72">
            <v>3</v>
          </cell>
          <cell r="H72" t="str">
            <v>215</v>
          </cell>
          <cell r="I72">
            <v>2510.0625</v>
          </cell>
        </row>
        <row r="73">
          <cell r="B73" t="str">
            <v>2119901</v>
          </cell>
          <cell r="C73">
            <v>7</v>
          </cell>
          <cell r="H73" t="str">
            <v>217</v>
          </cell>
          <cell r="I73">
            <v>13.05</v>
          </cell>
        </row>
        <row r="74">
          <cell r="B74" t="str">
            <v>2120199</v>
          </cell>
          <cell r="C74">
            <v>8.99</v>
          </cell>
          <cell r="H74" t="str">
            <v>220</v>
          </cell>
          <cell r="I74">
            <v>21.157</v>
          </cell>
        </row>
        <row r="75">
          <cell r="B75" t="str">
            <v>2120399</v>
          </cell>
          <cell r="C75">
            <v>849.242955</v>
          </cell>
          <cell r="H75" t="str">
            <v>221</v>
          </cell>
          <cell r="I75">
            <v>6609.975982999999</v>
          </cell>
        </row>
        <row r="76">
          <cell r="B76" t="str">
            <v>2130106</v>
          </cell>
          <cell r="C76">
            <v>136.886793</v>
          </cell>
          <cell r="H76" t="str">
            <v>222</v>
          </cell>
          <cell r="I76">
            <v>12.974383</v>
          </cell>
        </row>
        <row r="77">
          <cell r="B77" t="str">
            <v>2130108</v>
          </cell>
          <cell r="C77">
            <v>4</v>
          </cell>
          <cell r="H77" t="str">
            <v>229</v>
          </cell>
          <cell r="I77">
            <v>637.98605</v>
          </cell>
        </row>
        <row r="78">
          <cell r="B78" t="str">
            <v>2130109</v>
          </cell>
          <cell r="C78">
            <v>140.72181</v>
          </cell>
          <cell r="H78" t="str">
            <v>230</v>
          </cell>
          <cell r="I78">
            <v>19130.859424000002</v>
          </cell>
        </row>
        <row r="79">
          <cell r="B79" t="str">
            <v>2130135</v>
          </cell>
          <cell r="C79">
            <v>40</v>
          </cell>
        </row>
        <row r="80">
          <cell r="B80" t="str">
            <v>2130199</v>
          </cell>
          <cell r="C80">
            <v>362.10275</v>
          </cell>
        </row>
        <row r="81">
          <cell r="B81" t="str">
            <v>2130314</v>
          </cell>
          <cell r="C81">
            <v>33.93955</v>
          </cell>
        </row>
        <row r="82">
          <cell r="B82" t="str">
            <v>2130599</v>
          </cell>
          <cell r="C82">
            <v>5.93475</v>
          </cell>
        </row>
        <row r="83">
          <cell r="B83" t="str">
            <v>2140106</v>
          </cell>
          <cell r="C83">
            <v>8.6</v>
          </cell>
        </row>
        <row r="84">
          <cell r="B84" t="str">
            <v>2140122</v>
          </cell>
          <cell r="C84">
            <v>9.56</v>
          </cell>
        </row>
        <row r="85">
          <cell r="B85" t="str">
            <v>2140123</v>
          </cell>
          <cell r="C85">
            <v>618.3576</v>
          </cell>
        </row>
        <row r="86">
          <cell r="B86" t="str">
            <v>2140199</v>
          </cell>
          <cell r="C86">
            <v>534.948296</v>
          </cell>
        </row>
        <row r="87">
          <cell r="B87" t="str">
            <v>2140402</v>
          </cell>
          <cell r="C87">
            <v>13.4374</v>
          </cell>
        </row>
        <row r="88">
          <cell r="B88" t="str">
            <v>2140499</v>
          </cell>
          <cell r="C88">
            <v>10</v>
          </cell>
        </row>
        <row r="89">
          <cell r="B89" t="str">
            <v>2140599</v>
          </cell>
          <cell r="C89">
            <v>54.592348</v>
          </cell>
        </row>
        <row r="90">
          <cell r="B90" t="str">
            <v>2150508</v>
          </cell>
          <cell r="C90">
            <v>1115</v>
          </cell>
        </row>
        <row r="91">
          <cell r="B91" t="str">
            <v>2150599</v>
          </cell>
          <cell r="C91">
            <v>1191.4625</v>
          </cell>
        </row>
        <row r="92">
          <cell r="B92" t="str">
            <v>2150699</v>
          </cell>
          <cell r="C92">
            <v>203.6</v>
          </cell>
        </row>
        <row r="93">
          <cell r="B93" t="str">
            <v>2179901</v>
          </cell>
          <cell r="C93">
            <v>13.05</v>
          </cell>
        </row>
        <row r="94">
          <cell r="B94" t="str">
            <v>2200199</v>
          </cell>
          <cell r="C94">
            <v>6.68</v>
          </cell>
        </row>
        <row r="95">
          <cell r="B95" t="str">
            <v>2200299</v>
          </cell>
          <cell r="C95">
            <v>14.477</v>
          </cell>
        </row>
        <row r="96">
          <cell r="B96" t="str">
            <v>2210106</v>
          </cell>
          <cell r="C96">
            <v>2044.21247</v>
          </cell>
        </row>
        <row r="97">
          <cell r="B97" t="str">
            <v>2210107</v>
          </cell>
          <cell r="C97">
            <v>61.526230000000005</v>
          </cell>
        </row>
        <row r="98">
          <cell r="B98" t="str">
            <v>2210203</v>
          </cell>
          <cell r="C98">
            <v>4500</v>
          </cell>
        </row>
        <row r="99">
          <cell r="B99" t="str">
            <v>2210301</v>
          </cell>
          <cell r="C99">
            <v>2.45</v>
          </cell>
        </row>
        <row r="100">
          <cell r="B100" t="str">
            <v>2210302</v>
          </cell>
          <cell r="C100">
            <v>1.7872830000000002</v>
          </cell>
        </row>
        <row r="101">
          <cell r="B101" t="str">
            <v>2220199</v>
          </cell>
          <cell r="C101">
            <v>12.974383</v>
          </cell>
        </row>
        <row r="102">
          <cell r="B102" t="str">
            <v>2299901</v>
          </cell>
          <cell r="C102">
            <v>637.98605</v>
          </cell>
        </row>
        <row r="103">
          <cell r="B103" t="str">
            <v>2300208</v>
          </cell>
          <cell r="C103">
            <v>0</v>
          </cell>
        </row>
        <row r="104">
          <cell r="B104" t="str">
            <v>2300221</v>
          </cell>
          <cell r="C104">
            <v>0</v>
          </cell>
        </row>
        <row r="105">
          <cell r="B105" t="str">
            <v>2300224</v>
          </cell>
          <cell r="C105">
            <v>0</v>
          </cell>
        </row>
        <row r="106">
          <cell r="B106" t="str">
            <v>2300305</v>
          </cell>
          <cell r="C106">
            <v>0</v>
          </cell>
        </row>
        <row r="107">
          <cell r="B107" t="str">
            <v>2300306</v>
          </cell>
          <cell r="C107">
            <v>0</v>
          </cell>
        </row>
        <row r="108">
          <cell r="B108" t="str">
            <v>2300307</v>
          </cell>
          <cell r="C108">
            <v>0</v>
          </cell>
        </row>
        <row r="109">
          <cell r="B109" t="str">
            <v>2300311</v>
          </cell>
          <cell r="C109">
            <v>0</v>
          </cell>
        </row>
        <row r="110">
          <cell r="B110" t="str">
            <v>2300312</v>
          </cell>
          <cell r="C110">
            <v>0</v>
          </cell>
        </row>
        <row r="111">
          <cell r="B111" t="str">
            <v>2300313</v>
          </cell>
          <cell r="C111">
            <v>84.458</v>
          </cell>
        </row>
        <row r="112">
          <cell r="B112" t="str">
            <v>2300314</v>
          </cell>
          <cell r="C112">
            <v>0</v>
          </cell>
        </row>
        <row r="113">
          <cell r="B113" t="str">
            <v>2300315</v>
          </cell>
          <cell r="C113">
            <v>0</v>
          </cell>
        </row>
        <row r="114">
          <cell r="B114" t="str">
            <v>2300316</v>
          </cell>
          <cell r="C114">
            <v>0</v>
          </cell>
        </row>
        <row r="115">
          <cell r="B115" t="str">
            <v>2300321</v>
          </cell>
          <cell r="C115">
            <v>0</v>
          </cell>
        </row>
        <row r="116">
          <cell r="B116" t="str">
            <v>2300399</v>
          </cell>
          <cell r="C116">
            <v>0</v>
          </cell>
        </row>
      </sheetData>
      <sheetData sheetId="1">
        <row r="3">
          <cell r="D3" t="str">
            <v>20101</v>
          </cell>
          <cell r="E3">
            <v>0</v>
          </cell>
        </row>
        <row r="4">
          <cell r="D4" t="str">
            <v>20101</v>
          </cell>
        </row>
        <row r="5">
          <cell r="D5" t="str">
            <v>20101</v>
          </cell>
        </row>
        <row r="6">
          <cell r="D6" t="str">
            <v>20101</v>
          </cell>
        </row>
        <row r="7">
          <cell r="D7" t="str">
            <v>20101</v>
          </cell>
        </row>
        <row r="8">
          <cell r="D8" t="str">
            <v>20101</v>
          </cell>
        </row>
        <row r="9">
          <cell r="D9" t="str">
            <v>20101</v>
          </cell>
        </row>
        <row r="10">
          <cell r="D10" t="str">
            <v>20101</v>
          </cell>
        </row>
        <row r="11">
          <cell r="D11" t="str">
            <v>20102</v>
          </cell>
          <cell r="E11">
            <v>0</v>
          </cell>
        </row>
        <row r="12">
          <cell r="D12" t="str">
            <v>20102</v>
          </cell>
        </row>
        <row r="13">
          <cell r="D13" t="str">
            <v>20102</v>
          </cell>
        </row>
        <row r="14">
          <cell r="D14" t="str">
            <v>20102</v>
          </cell>
        </row>
        <row r="15">
          <cell r="D15" t="str">
            <v>20102</v>
          </cell>
        </row>
        <row r="16">
          <cell r="D16" t="str">
            <v>20102</v>
          </cell>
        </row>
        <row r="17">
          <cell r="D17" t="str">
            <v>20102</v>
          </cell>
        </row>
        <row r="18">
          <cell r="D18" t="str">
            <v>20103</v>
          </cell>
          <cell r="E18">
            <v>1999.436436</v>
          </cell>
        </row>
        <row r="19">
          <cell r="D19" t="str">
            <v>20103</v>
          </cell>
        </row>
        <row r="20">
          <cell r="D20" t="str">
            <v>20103</v>
          </cell>
        </row>
        <row r="21">
          <cell r="D21" t="str">
            <v>20103</v>
          </cell>
          <cell r="E21">
            <v>1730.836436</v>
          </cell>
        </row>
        <row r="22">
          <cell r="D22" t="str">
            <v>20103</v>
          </cell>
        </row>
        <row r="23">
          <cell r="D23" t="str">
            <v>20103</v>
          </cell>
          <cell r="E23">
            <v>268.6</v>
          </cell>
        </row>
        <row r="24">
          <cell r="D24" t="str">
            <v>20103</v>
          </cell>
        </row>
        <row r="25">
          <cell r="D25" t="str">
            <v>20103</v>
          </cell>
        </row>
        <row r="26">
          <cell r="D26" t="str">
            <v>20104</v>
          </cell>
          <cell r="E26">
            <v>150.785488</v>
          </cell>
        </row>
        <row r="27">
          <cell r="D27" t="str">
            <v>20104</v>
          </cell>
        </row>
        <row r="28">
          <cell r="D28" t="str">
            <v>20104</v>
          </cell>
        </row>
        <row r="29">
          <cell r="D29" t="str">
            <v>20104</v>
          </cell>
        </row>
        <row r="30">
          <cell r="D30" t="str">
            <v>20104</v>
          </cell>
        </row>
        <row r="31">
          <cell r="D31" t="str">
            <v>20104</v>
          </cell>
          <cell r="E31">
            <v>150.785488</v>
          </cell>
        </row>
        <row r="32">
          <cell r="D32" t="str">
            <v>20105</v>
          </cell>
          <cell r="E32">
            <v>0</v>
          </cell>
        </row>
        <row r="33">
          <cell r="D33" t="str">
            <v>20105</v>
          </cell>
        </row>
        <row r="34">
          <cell r="D34" t="str">
            <v>20105</v>
          </cell>
        </row>
        <row r="35">
          <cell r="D35" t="str">
            <v>20105</v>
          </cell>
        </row>
        <row r="36">
          <cell r="D36" t="str">
            <v>20105</v>
          </cell>
        </row>
        <row r="37">
          <cell r="D37" t="str">
            <v>20105</v>
          </cell>
        </row>
        <row r="38">
          <cell r="D38" t="str">
            <v>20105</v>
          </cell>
        </row>
        <row r="39">
          <cell r="D39" t="str">
            <v>20105</v>
          </cell>
        </row>
        <row r="40">
          <cell r="D40" t="str">
            <v>20106</v>
          </cell>
          <cell r="E40">
            <v>104.253004</v>
          </cell>
        </row>
        <row r="41">
          <cell r="D41" t="str">
            <v>20106</v>
          </cell>
        </row>
        <row r="42">
          <cell r="D42" t="str">
            <v>20106</v>
          </cell>
        </row>
        <row r="43">
          <cell r="D43" t="str">
            <v>20106</v>
          </cell>
        </row>
        <row r="44">
          <cell r="D44" t="str">
            <v>20106</v>
          </cell>
        </row>
        <row r="45">
          <cell r="D45" t="str">
            <v>20106</v>
          </cell>
          <cell r="E45">
            <v>26</v>
          </cell>
        </row>
        <row r="46">
          <cell r="D46" t="str">
            <v>20106</v>
          </cell>
          <cell r="E46">
            <v>78.253004</v>
          </cell>
        </row>
        <row r="47">
          <cell r="D47" t="str">
            <v>20107</v>
          </cell>
          <cell r="E47">
            <v>0</v>
          </cell>
        </row>
        <row r="48">
          <cell r="D48" t="str">
            <v>20107</v>
          </cell>
        </row>
        <row r="49">
          <cell r="D49" t="str">
            <v>20108</v>
          </cell>
          <cell r="E49">
            <v>0</v>
          </cell>
        </row>
        <row r="50">
          <cell r="D50" t="str">
            <v>20108</v>
          </cell>
        </row>
        <row r="51">
          <cell r="D51" t="str">
            <v>20108</v>
          </cell>
        </row>
        <row r="52">
          <cell r="D52" t="str">
            <v>20108</v>
          </cell>
        </row>
        <row r="53">
          <cell r="D53" t="str">
            <v>20108</v>
          </cell>
        </row>
        <row r="54">
          <cell r="D54" t="str">
            <v>20108</v>
          </cell>
        </row>
        <row r="55">
          <cell r="D55" t="str">
            <v>20109</v>
          </cell>
          <cell r="E55">
            <v>0</v>
          </cell>
        </row>
        <row r="56">
          <cell r="D56" t="str">
            <v>20109</v>
          </cell>
        </row>
        <row r="57">
          <cell r="D57" t="str">
            <v>20110</v>
          </cell>
          <cell r="E57">
            <v>126.14835699999999</v>
          </cell>
        </row>
        <row r="58">
          <cell r="D58" t="str">
            <v>20110</v>
          </cell>
        </row>
        <row r="59">
          <cell r="D59" t="str">
            <v>20110</v>
          </cell>
          <cell r="E59">
            <v>27.74</v>
          </cell>
        </row>
        <row r="60">
          <cell r="D60" t="str">
            <v>20110</v>
          </cell>
        </row>
        <row r="61">
          <cell r="D61" t="str">
            <v>20110</v>
          </cell>
          <cell r="E61">
            <v>98.408357</v>
          </cell>
        </row>
        <row r="62">
          <cell r="D62" t="str">
            <v>20111</v>
          </cell>
          <cell r="E62">
            <v>75.235616</v>
          </cell>
        </row>
        <row r="63">
          <cell r="D63" t="str">
            <v>20111</v>
          </cell>
        </row>
        <row r="64">
          <cell r="D64" t="str">
            <v>20111</v>
          </cell>
        </row>
        <row r="65">
          <cell r="D65" t="str">
            <v>20111</v>
          </cell>
        </row>
        <row r="66">
          <cell r="D66" t="str">
            <v>20111</v>
          </cell>
        </row>
        <row r="67">
          <cell r="D67" t="str">
            <v>20111</v>
          </cell>
          <cell r="E67">
            <v>75.235616</v>
          </cell>
        </row>
        <row r="68">
          <cell r="D68" t="str">
            <v>20113</v>
          </cell>
          <cell r="E68">
            <v>289.15165</v>
          </cell>
        </row>
        <row r="69">
          <cell r="D69" t="str">
            <v>20113</v>
          </cell>
        </row>
        <row r="70">
          <cell r="D70" t="str">
            <v>20113</v>
          </cell>
        </row>
        <row r="71">
          <cell r="D71" t="str">
            <v>20113</v>
          </cell>
        </row>
        <row r="72">
          <cell r="D72" t="str">
            <v>20113</v>
          </cell>
          <cell r="E72">
            <v>286</v>
          </cell>
        </row>
        <row r="73">
          <cell r="D73" t="str">
            <v>20113</v>
          </cell>
          <cell r="E73">
            <v>3.15165</v>
          </cell>
        </row>
        <row r="74">
          <cell r="D74" t="str">
            <v>20114</v>
          </cell>
          <cell r="E74">
            <v>80.58854</v>
          </cell>
        </row>
        <row r="75">
          <cell r="D75" t="str">
            <v>20114</v>
          </cell>
        </row>
        <row r="76">
          <cell r="D76" t="str">
            <v>20114</v>
          </cell>
        </row>
        <row r="77">
          <cell r="D77" t="str">
            <v>20114</v>
          </cell>
          <cell r="E77">
            <v>2.58854</v>
          </cell>
        </row>
        <row r="78">
          <cell r="D78" t="str">
            <v>20114</v>
          </cell>
        </row>
        <row r="79">
          <cell r="D79" t="str">
            <v>20114</v>
          </cell>
          <cell r="E79">
            <v>78</v>
          </cell>
        </row>
        <row r="80">
          <cell r="D80" t="str">
            <v>20115</v>
          </cell>
          <cell r="E80">
            <v>0</v>
          </cell>
        </row>
        <row r="81">
          <cell r="D81" t="str">
            <v>20115</v>
          </cell>
        </row>
        <row r="82">
          <cell r="D82" t="str">
            <v>20115</v>
          </cell>
        </row>
        <row r="83">
          <cell r="D83" t="str">
            <v>20115</v>
          </cell>
        </row>
        <row r="84">
          <cell r="D84" t="str">
            <v>20115</v>
          </cell>
        </row>
        <row r="85">
          <cell r="D85" t="str">
            <v>20115</v>
          </cell>
        </row>
        <row r="86">
          <cell r="D86" t="str">
            <v>20115</v>
          </cell>
        </row>
        <row r="87">
          <cell r="D87" t="str">
            <v>20115</v>
          </cell>
        </row>
        <row r="88">
          <cell r="D88" t="str">
            <v>20117</v>
          </cell>
          <cell r="E88">
            <v>0</v>
          </cell>
        </row>
        <row r="89">
          <cell r="D89" t="str">
            <v>20117</v>
          </cell>
        </row>
        <row r="90">
          <cell r="D90" t="str">
            <v>20117</v>
          </cell>
        </row>
        <row r="91">
          <cell r="D91" t="str">
            <v>20117</v>
          </cell>
        </row>
        <row r="92">
          <cell r="D92" t="str">
            <v>20117</v>
          </cell>
        </row>
        <row r="93">
          <cell r="D93" t="str">
            <v>20117</v>
          </cell>
        </row>
        <row r="94">
          <cell r="D94" t="str">
            <v>20117</v>
          </cell>
        </row>
        <row r="95">
          <cell r="D95" t="str">
            <v>20123</v>
          </cell>
          <cell r="E95">
            <v>0</v>
          </cell>
        </row>
        <row r="96">
          <cell r="D96" t="str">
            <v>20123</v>
          </cell>
        </row>
        <row r="97">
          <cell r="D97" t="str">
            <v>20124</v>
          </cell>
          <cell r="E97">
            <v>0</v>
          </cell>
        </row>
        <row r="98">
          <cell r="D98" t="str">
            <v>20124</v>
          </cell>
        </row>
        <row r="99">
          <cell r="D99" t="str">
            <v>20124</v>
          </cell>
        </row>
        <row r="100">
          <cell r="D100" t="str">
            <v>20124</v>
          </cell>
        </row>
        <row r="101">
          <cell r="D101" t="str">
            <v>20124</v>
          </cell>
        </row>
        <row r="102">
          <cell r="D102" t="str">
            <v>20125</v>
          </cell>
          <cell r="E102">
            <v>11.07886</v>
          </cell>
        </row>
        <row r="103">
          <cell r="D103" t="str">
            <v>20125</v>
          </cell>
        </row>
        <row r="104">
          <cell r="D104" t="str">
            <v>20125</v>
          </cell>
        </row>
        <row r="105">
          <cell r="D105" t="str">
            <v>20125</v>
          </cell>
          <cell r="E105">
            <v>11.07886</v>
          </cell>
        </row>
        <row r="106">
          <cell r="D106" t="str">
            <v>20125</v>
          </cell>
        </row>
        <row r="107">
          <cell r="D107" t="str">
            <v>20125</v>
          </cell>
        </row>
        <row r="108">
          <cell r="D108" t="str">
            <v>20126</v>
          </cell>
          <cell r="E108">
            <v>100</v>
          </cell>
        </row>
        <row r="109">
          <cell r="D109" t="str">
            <v>20126</v>
          </cell>
        </row>
        <row r="110">
          <cell r="D110" t="str">
            <v>20126</v>
          </cell>
        </row>
        <row r="111">
          <cell r="D111" t="str">
            <v>20126</v>
          </cell>
          <cell r="E111">
            <v>100</v>
          </cell>
        </row>
        <row r="112">
          <cell r="D112" t="str">
            <v>20128</v>
          </cell>
          <cell r="E112">
            <v>0</v>
          </cell>
        </row>
        <row r="113">
          <cell r="D113" t="str">
            <v>20128</v>
          </cell>
        </row>
        <row r="114">
          <cell r="D114" t="str">
            <v>20128</v>
          </cell>
        </row>
        <row r="115">
          <cell r="D115" t="str">
            <v>20128</v>
          </cell>
        </row>
        <row r="116">
          <cell r="D116" t="str">
            <v>20129</v>
          </cell>
          <cell r="E116">
            <v>33.4838</v>
          </cell>
        </row>
        <row r="117">
          <cell r="D117" t="str">
            <v>20129</v>
          </cell>
          <cell r="E117">
            <v>25</v>
          </cell>
        </row>
        <row r="118">
          <cell r="D118" t="str">
            <v>20129</v>
          </cell>
        </row>
        <row r="119">
          <cell r="D119" t="str">
            <v>20129</v>
          </cell>
        </row>
        <row r="120">
          <cell r="D120" t="str">
            <v>20129</v>
          </cell>
          <cell r="E120">
            <v>8.4838</v>
          </cell>
        </row>
        <row r="121">
          <cell r="D121" t="str">
            <v>20131</v>
          </cell>
          <cell r="E121">
            <v>0</v>
          </cell>
        </row>
        <row r="122">
          <cell r="D122" t="str">
            <v>20131</v>
          </cell>
        </row>
        <row r="123">
          <cell r="D123" t="str">
            <v>20131</v>
          </cell>
        </row>
        <row r="124">
          <cell r="D124" t="str">
            <v>20132</v>
          </cell>
          <cell r="E124">
            <v>0</v>
          </cell>
        </row>
        <row r="125">
          <cell r="D125" t="str">
            <v>20132</v>
          </cell>
        </row>
        <row r="126">
          <cell r="D126" t="str">
            <v>20132</v>
          </cell>
        </row>
        <row r="127">
          <cell r="D127" t="str">
            <v>20133</v>
          </cell>
          <cell r="E127">
            <v>0</v>
          </cell>
        </row>
        <row r="128">
          <cell r="D128" t="str">
            <v>20133</v>
          </cell>
        </row>
        <row r="129">
          <cell r="D129" t="str">
            <v>20133</v>
          </cell>
        </row>
        <row r="130">
          <cell r="D130" t="str">
            <v>20134</v>
          </cell>
          <cell r="E130">
            <v>0</v>
          </cell>
        </row>
        <row r="131">
          <cell r="D131" t="str">
            <v>20134</v>
          </cell>
        </row>
        <row r="132">
          <cell r="D132" t="str">
            <v>20134</v>
          </cell>
        </row>
        <row r="133">
          <cell r="D133" t="str">
            <v>20135</v>
          </cell>
          <cell r="E133">
            <v>0</v>
          </cell>
        </row>
        <row r="134">
          <cell r="D134" t="str">
            <v>20135</v>
          </cell>
        </row>
        <row r="135">
          <cell r="D135" t="str">
            <v>20135</v>
          </cell>
        </row>
        <row r="136">
          <cell r="D136" t="str">
            <v>20135</v>
          </cell>
        </row>
        <row r="137">
          <cell r="D137" t="str">
            <v>20136</v>
          </cell>
          <cell r="E137">
            <v>0</v>
          </cell>
        </row>
        <row r="138">
          <cell r="D138" t="str">
            <v>20136</v>
          </cell>
        </row>
        <row r="139">
          <cell r="D139" t="str">
            <v>20136</v>
          </cell>
        </row>
        <row r="140">
          <cell r="D140" t="str">
            <v>20136</v>
          </cell>
        </row>
        <row r="141">
          <cell r="D141" t="str">
            <v>20199</v>
          </cell>
          <cell r="E141">
            <v>1065.174438</v>
          </cell>
        </row>
        <row r="142">
          <cell r="D142" t="str">
            <v>20199</v>
          </cell>
        </row>
        <row r="143">
          <cell r="D143" t="str">
            <v>20199</v>
          </cell>
          <cell r="E143">
            <v>1065.174438</v>
          </cell>
        </row>
        <row r="144">
          <cell r="D144" t="str">
            <v>20320</v>
          </cell>
          <cell r="E144">
            <v>0</v>
          </cell>
        </row>
        <row r="145">
          <cell r="D145" t="str">
            <v>20320</v>
          </cell>
        </row>
        <row r="146">
          <cell r="D146" t="str">
            <v>20320</v>
          </cell>
        </row>
        <row r="147">
          <cell r="D147" t="str">
            <v>20320</v>
          </cell>
        </row>
        <row r="148">
          <cell r="D148" t="str">
            <v>20399</v>
          </cell>
          <cell r="E148">
            <v>0</v>
          </cell>
        </row>
        <row r="149">
          <cell r="D149" t="str">
            <v>20399</v>
          </cell>
        </row>
        <row r="150">
          <cell r="D150" t="str">
            <v>20401</v>
          </cell>
          <cell r="E150">
            <v>0</v>
          </cell>
        </row>
        <row r="151">
          <cell r="D151" t="str">
            <v>20401</v>
          </cell>
        </row>
        <row r="152">
          <cell r="D152" t="str">
            <v>20401</v>
          </cell>
        </row>
        <row r="153">
          <cell r="D153" t="str">
            <v>20401</v>
          </cell>
        </row>
        <row r="154">
          <cell r="D154" t="str">
            <v>20402</v>
          </cell>
          <cell r="E154">
            <v>2028.0509720000002</v>
          </cell>
        </row>
        <row r="155">
          <cell r="D155" t="str">
            <v>20402</v>
          </cell>
        </row>
        <row r="156">
          <cell r="D156" t="str">
            <v>20402</v>
          </cell>
        </row>
        <row r="157">
          <cell r="D157" t="str">
            <v>20402</v>
          </cell>
        </row>
        <row r="158">
          <cell r="D158" t="str">
            <v>20402</v>
          </cell>
          <cell r="E158">
            <v>52.4</v>
          </cell>
        </row>
        <row r="159">
          <cell r="D159" t="str">
            <v>20402</v>
          </cell>
        </row>
        <row r="160">
          <cell r="D160" t="str">
            <v>20402</v>
          </cell>
        </row>
        <row r="161">
          <cell r="D161" t="str">
            <v>20402</v>
          </cell>
          <cell r="E161">
            <v>101.8489</v>
          </cell>
        </row>
        <row r="162">
          <cell r="D162" t="str">
            <v>20402</v>
          </cell>
        </row>
        <row r="163">
          <cell r="D163" t="str">
            <v>20402</v>
          </cell>
        </row>
        <row r="164">
          <cell r="D164" t="str">
            <v>20402</v>
          </cell>
        </row>
        <row r="165">
          <cell r="D165" t="str">
            <v>20402</v>
          </cell>
          <cell r="E165">
            <v>0.55</v>
          </cell>
        </row>
        <row r="166">
          <cell r="D166" t="str">
            <v>20402</v>
          </cell>
        </row>
        <row r="167">
          <cell r="D167" t="str">
            <v>20402</v>
          </cell>
          <cell r="E167">
            <v>1873.2520720000002</v>
          </cell>
        </row>
        <row r="168">
          <cell r="D168" t="str">
            <v>20403</v>
          </cell>
          <cell r="E168">
            <v>0</v>
          </cell>
        </row>
        <row r="169">
          <cell r="D169" t="str">
            <v>20403</v>
          </cell>
        </row>
        <row r="170">
          <cell r="D170" t="str">
            <v>20404</v>
          </cell>
          <cell r="E170">
            <v>0</v>
          </cell>
        </row>
        <row r="171">
          <cell r="D171" t="str">
            <v>20404</v>
          </cell>
        </row>
        <row r="172">
          <cell r="D172" t="str">
            <v>20405</v>
          </cell>
          <cell r="E172">
            <v>0</v>
          </cell>
        </row>
        <row r="173">
          <cell r="D173" t="str">
            <v>20405</v>
          </cell>
        </row>
        <row r="174">
          <cell r="D174" t="str">
            <v>20406</v>
          </cell>
          <cell r="E174">
            <v>0</v>
          </cell>
        </row>
        <row r="175">
          <cell r="D175" t="str">
            <v>20406</v>
          </cell>
        </row>
        <row r="176">
          <cell r="D176" t="str">
            <v>20406</v>
          </cell>
        </row>
        <row r="177">
          <cell r="D177" t="str">
            <v>20406</v>
          </cell>
        </row>
        <row r="178">
          <cell r="D178" t="str">
            <v>20406</v>
          </cell>
        </row>
        <row r="179">
          <cell r="D179" t="str">
            <v>20406</v>
          </cell>
        </row>
        <row r="180">
          <cell r="D180" t="str">
            <v>20406</v>
          </cell>
        </row>
        <row r="181">
          <cell r="D181" t="str">
            <v>20406</v>
          </cell>
        </row>
        <row r="182">
          <cell r="D182" t="str">
            <v>20406</v>
          </cell>
        </row>
        <row r="183">
          <cell r="D183" t="str">
            <v>20406</v>
          </cell>
        </row>
        <row r="184">
          <cell r="D184" t="str">
            <v>20408</v>
          </cell>
          <cell r="E184">
            <v>0</v>
          </cell>
        </row>
        <row r="185">
          <cell r="D185" t="str">
            <v>20408</v>
          </cell>
        </row>
        <row r="186">
          <cell r="D186" t="str">
            <v>20408</v>
          </cell>
        </row>
        <row r="187">
          <cell r="D187" t="str">
            <v>20499</v>
          </cell>
          <cell r="E187">
            <v>2360.837909</v>
          </cell>
        </row>
        <row r="188">
          <cell r="D188" t="str">
            <v>20499</v>
          </cell>
          <cell r="E188">
            <v>2360.837909</v>
          </cell>
        </row>
        <row r="189">
          <cell r="D189" t="str">
            <v>20501</v>
          </cell>
          <cell r="E189">
            <v>50.8</v>
          </cell>
        </row>
        <row r="190">
          <cell r="D190" t="str">
            <v>20501</v>
          </cell>
        </row>
        <row r="191">
          <cell r="D191" t="str">
            <v>20501</v>
          </cell>
        </row>
        <row r="192">
          <cell r="D192" t="str">
            <v>20501</v>
          </cell>
          <cell r="E192">
            <v>50.8</v>
          </cell>
        </row>
        <row r="193">
          <cell r="D193" t="str">
            <v>20502</v>
          </cell>
          <cell r="E193">
            <v>981.853993</v>
          </cell>
        </row>
        <row r="194">
          <cell r="D194" t="str">
            <v>20502</v>
          </cell>
          <cell r="E194">
            <v>8.409</v>
          </cell>
        </row>
        <row r="195">
          <cell r="D195" t="str">
            <v>20502</v>
          </cell>
          <cell r="E195">
            <v>5.439794999999999</v>
          </cell>
        </row>
        <row r="196">
          <cell r="D196" t="str">
            <v>20502</v>
          </cell>
          <cell r="E196">
            <v>208.322911</v>
          </cell>
        </row>
        <row r="197">
          <cell r="D197" t="str">
            <v>20502</v>
          </cell>
          <cell r="E197">
            <v>44.4149</v>
          </cell>
        </row>
        <row r="198">
          <cell r="D198" t="str">
            <v>20502</v>
          </cell>
          <cell r="E198">
            <v>273.268534</v>
          </cell>
        </row>
        <row r="199">
          <cell r="D199" t="str">
            <v>20502</v>
          </cell>
          <cell r="E199">
            <v>441.99885299999994</v>
          </cell>
        </row>
        <row r="200">
          <cell r="D200" t="str">
            <v>20503</v>
          </cell>
          <cell r="E200">
            <v>4101.3597709999995</v>
          </cell>
        </row>
        <row r="201">
          <cell r="D201" t="str">
            <v>20503</v>
          </cell>
          <cell r="E201">
            <v>1133.4492529999998</v>
          </cell>
        </row>
        <row r="202">
          <cell r="D202" t="str">
            <v>20503</v>
          </cell>
          <cell r="E202">
            <v>2530.325734</v>
          </cell>
        </row>
        <row r="203">
          <cell r="D203" t="str">
            <v>20503</v>
          </cell>
        </row>
        <row r="204">
          <cell r="D204" t="str">
            <v>20503</v>
          </cell>
          <cell r="E204">
            <v>437.58478399999996</v>
          </cell>
        </row>
        <row r="205">
          <cell r="D205" t="str">
            <v>20503</v>
          </cell>
        </row>
        <row r="206">
          <cell r="D206" t="str">
            <v>20505</v>
          </cell>
          <cell r="E206">
            <v>2.5</v>
          </cell>
        </row>
        <row r="207">
          <cell r="D207" t="str">
            <v>20505</v>
          </cell>
          <cell r="E207">
            <v>2.5</v>
          </cell>
        </row>
        <row r="208">
          <cell r="D208" t="str">
            <v>20507</v>
          </cell>
          <cell r="E208">
            <v>336.6755</v>
          </cell>
        </row>
        <row r="209">
          <cell r="D209" t="str">
            <v>20507</v>
          </cell>
          <cell r="E209">
            <v>336.6755</v>
          </cell>
        </row>
        <row r="210">
          <cell r="D210" t="str">
            <v>20507</v>
          </cell>
        </row>
        <row r="211">
          <cell r="D211" t="str">
            <v>20508</v>
          </cell>
          <cell r="E211">
            <v>0</v>
          </cell>
        </row>
        <row r="212">
          <cell r="D212" t="str">
            <v>20508</v>
          </cell>
        </row>
        <row r="213">
          <cell r="D213" t="str">
            <v>20509</v>
          </cell>
          <cell r="E213">
            <v>501.216</v>
          </cell>
        </row>
        <row r="214">
          <cell r="D214" t="str">
            <v>20509</v>
          </cell>
          <cell r="E214">
            <v>501.216</v>
          </cell>
        </row>
        <row r="215">
          <cell r="D215" t="str">
            <v>20599</v>
          </cell>
          <cell r="E215">
            <v>379.7948</v>
          </cell>
        </row>
        <row r="216">
          <cell r="D216" t="str">
            <v>20599</v>
          </cell>
          <cell r="E216">
            <v>379.7948</v>
          </cell>
        </row>
        <row r="217">
          <cell r="D217" t="str">
            <v>20601</v>
          </cell>
          <cell r="E217">
            <v>0</v>
          </cell>
        </row>
        <row r="218">
          <cell r="D218" t="str">
            <v>20601</v>
          </cell>
        </row>
        <row r="219">
          <cell r="D219" t="str">
            <v>20601</v>
          </cell>
        </row>
        <row r="220">
          <cell r="D220" t="str">
            <v>20603</v>
          </cell>
          <cell r="E220">
            <v>10</v>
          </cell>
        </row>
        <row r="221">
          <cell r="D221" t="str">
            <v>20603</v>
          </cell>
          <cell r="E221">
            <v>10</v>
          </cell>
        </row>
        <row r="222">
          <cell r="D222" t="str">
            <v>20604</v>
          </cell>
          <cell r="E222">
            <v>90</v>
          </cell>
        </row>
        <row r="223">
          <cell r="D223" t="str">
            <v>20604</v>
          </cell>
          <cell r="E223">
            <v>90</v>
          </cell>
        </row>
        <row r="224">
          <cell r="D224" t="str">
            <v>20605</v>
          </cell>
          <cell r="E224">
            <v>67.715269</v>
          </cell>
        </row>
        <row r="225">
          <cell r="D225" t="str">
            <v>20605</v>
          </cell>
        </row>
        <row r="226">
          <cell r="D226" t="str">
            <v>20605</v>
          </cell>
          <cell r="E226">
            <v>38.205419</v>
          </cell>
        </row>
        <row r="227">
          <cell r="D227" t="str">
            <v>20605</v>
          </cell>
          <cell r="E227">
            <v>29.50985</v>
          </cell>
        </row>
        <row r="228">
          <cell r="D228" t="str">
            <v>20606</v>
          </cell>
          <cell r="E228">
            <v>0</v>
          </cell>
        </row>
        <row r="229">
          <cell r="D229" t="str">
            <v>20606</v>
          </cell>
        </row>
        <row r="230">
          <cell r="D230" t="str">
            <v>20607</v>
          </cell>
          <cell r="E230">
            <v>0</v>
          </cell>
        </row>
        <row r="231">
          <cell r="D231" t="str">
            <v>20607</v>
          </cell>
        </row>
        <row r="232">
          <cell r="D232" t="str">
            <v>20607</v>
          </cell>
        </row>
        <row r="233">
          <cell r="D233" t="str">
            <v>20607</v>
          </cell>
        </row>
        <row r="234">
          <cell r="D234" t="str">
            <v>20607</v>
          </cell>
        </row>
        <row r="235">
          <cell r="D235" t="str">
            <v>20607</v>
          </cell>
        </row>
        <row r="236">
          <cell r="D236" t="str">
            <v>20607</v>
          </cell>
        </row>
        <row r="237">
          <cell r="D237" t="str">
            <v>20699</v>
          </cell>
          <cell r="E237">
            <v>875.4027500000001</v>
          </cell>
        </row>
        <row r="238">
          <cell r="D238" t="str">
            <v>20699</v>
          </cell>
          <cell r="E238">
            <v>10</v>
          </cell>
        </row>
        <row r="239">
          <cell r="D239" t="str">
            <v>20699</v>
          </cell>
          <cell r="E239">
            <v>865.4027500000001</v>
          </cell>
        </row>
        <row r="240">
          <cell r="D240" t="str">
            <v>20701</v>
          </cell>
          <cell r="E240">
            <v>122.3009</v>
          </cell>
        </row>
        <row r="241">
          <cell r="D241" t="str">
            <v>20701</v>
          </cell>
        </row>
        <row r="242">
          <cell r="D242" t="str">
            <v>20701</v>
          </cell>
        </row>
        <row r="243">
          <cell r="D243" t="str">
            <v>20701</v>
          </cell>
        </row>
        <row r="244">
          <cell r="D244" t="str">
            <v>20701</v>
          </cell>
        </row>
        <row r="245">
          <cell r="D245" t="str">
            <v>20701</v>
          </cell>
        </row>
        <row r="246">
          <cell r="D246" t="str">
            <v>20701</v>
          </cell>
        </row>
        <row r="247">
          <cell r="D247" t="str">
            <v>20701</v>
          </cell>
        </row>
        <row r="248">
          <cell r="D248" t="str">
            <v>20701</v>
          </cell>
        </row>
        <row r="249">
          <cell r="D249" t="str">
            <v>20701</v>
          </cell>
          <cell r="E249">
            <v>122.3009</v>
          </cell>
        </row>
        <row r="250">
          <cell r="D250" t="str">
            <v>20702</v>
          </cell>
          <cell r="E250">
            <v>246.71657499999998</v>
          </cell>
        </row>
        <row r="251">
          <cell r="D251" t="str">
            <v>20702</v>
          </cell>
          <cell r="E251">
            <v>98.850998</v>
          </cell>
        </row>
        <row r="252">
          <cell r="D252" t="str">
            <v>20702</v>
          </cell>
          <cell r="E252">
            <v>101.31771599999999</v>
          </cell>
        </row>
        <row r="253">
          <cell r="D253" t="str">
            <v>20702</v>
          </cell>
          <cell r="E253">
            <v>46.547861</v>
          </cell>
        </row>
        <row r="254">
          <cell r="D254" t="str">
            <v>20703</v>
          </cell>
          <cell r="E254">
            <v>262</v>
          </cell>
        </row>
        <row r="255">
          <cell r="D255" t="str">
            <v>20703</v>
          </cell>
        </row>
        <row r="256">
          <cell r="D256" t="str">
            <v>20703</v>
          </cell>
        </row>
        <row r="257">
          <cell r="D257" t="str">
            <v>20703</v>
          </cell>
        </row>
        <row r="258">
          <cell r="D258" t="str">
            <v>20703</v>
          </cell>
          <cell r="E258">
            <v>262</v>
          </cell>
        </row>
        <row r="259">
          <cell r="D259" t="str">
            <v>20704</v>
          </cell>
          <cell r="E259">
            <v>0</v>
          </cell>
        </row>
        <row r="260">
          <cell r="D260" t="str">
            <v>20704</v>
          </cell>
        </row>
        <row r="261">
          <cell r="D261" t="str">
            <v>20704</v>
          </cell>
        </row>
        <row r="262">
          <cell r="D262" t="str">
            <v>20704</v>
          </cell>
        </row>
        <row r="263">
          <cell r="D263" t="str">
            <v>20704</v>
          </cell>
        </row>
        <row r="264">
          <cell r="D264" t="str">
            <v>20704</v>
          </cell>
        </row>
        <row r="265">
          <cell r="D265" t="str">
            <v>20707</v>
          </cell>
          <cell r="E265">
            <v>0</v>
          </cell>
        </row>
        <row r="266">
          <cell r="D266" t="str">
            <v>20707</v>
          </cell>
        </row>
        <row r="267">
          <cell r="D267" t="str">
            <v>20799</v>
          </cell>
          <cell r="E267">
            <v>200.9965</v>
          </cell>
        </row>
        <row r="268">
          <cell r="D268" t="str">
            <v>20799</v>
          </cell>
        </row>
        <row r="269">
          <cell r="D269" t="str">
            <v>20799</v>
          </cell>
          <cell r="E269">
            <v>200.9965</v>
          </cell>
        </row>
        <row r="270">
          <cell r="D270" t="str">
            <v>20801</v>
          </cell>
          <cell r="E270">
            <v>0</v>
          </cell>
        </row>
        <row r="271">
          <cell r="D271" t="str">
            <v>20801</v>
          </cell>
        </row>
        <row r="272">
          <cell r="D272" t="str">
            <v>20801</v>
          </cell>
        </row>
        <row r="273">
          <cell r="D273" t="str">
            <v>20801</v>
          </cell>
        </row>
        <row r="274">
          <cell r="D274" t="str">
            <v>20801</v>
          </cell>
        </row>
        <row r="275">
          <cell r="D275" t="str">
            <v>20801</v>
          </cell>
        </row>
        <row r="276">
          <cell r="D276" t="str">
            <v>20802</v>
          </cell>
          <cell r="E276">
            <v>76.514104</v>
          </cell>
        </row>
        <row r="277">
          <cell r="D277" t="str">
            <v>20802</v>
          </cell>
        </row>
        <row r="278">
          <cell r="D278" t="str">
            <v>20802</v>
          </cell>
        </row>
        <row r="279">
          <cell r="D279" t="str">
            <v>20802</v>
          </cell>
        </row>
        <row r="280">
          <cell r="D280" t="str">
            <v>20802</v>
          </cell>
        </row>
        <row r="281">
          <cell r="D281" t="str">
            <v>20802</v>
          </cell>
        </row>
        <row r="282">
          <cell r="D282" t="str">
            <v>20802</v>
          </cell>
        </row>
        <row r="283">
          <cell r="D283" t="str">
            <v>20802</v>
          </cell>
        </row>
        <row r="284">
          <cell r="D284" t="str">
            <v>20802</v>
          </cell>
          <cell r="E284">
            <v>76.514104</v>
          </cell>
        </row>
        <row r="285">
          <cell r="D285" t="str">
            <v>20802</v>
          </cell>
        </row>
        <row r="286">
          <cell r="D286" t="str">
            <v>20803</v>
          </cell>
          <cell r="E286">
            <v>0</v>
          </cell>
        </row>
        <row r="287">
          <cell r="D287" t="str">
            <v>20803</v>
          </cell>
        </row>
        <row r="288">
          <cell r="D288" t="str">
            <v>20805</v>
          </cell>
          <cell r="E288">
            <v>0</v>
          </cell>
        </row>
        <row r="289">
          <cell r="D289" t="str">
            <v>20805</v>
          </cell>
        </row>
        <row r="290">
          <cell r="D290" t="str">
            <v>20805</v>
          </cell>
        </row>
        <row r="291">
          <cell r="D291" t="str">
            <v>20807</v>
          </cell>
          <cell r="E291">
            <v>823.4146079999999</v>
          </cell>
        </row>
        <row r="292">
          <cell r="D292" t="str">
            <v>20807</v>
          </cell>
          <cell r="E292">
            <v>0.56</v>
          </cell>
        </row>
        <row r="293">
          <cell r="D293" t="str">
            <v>20807</v>
          </cell>
          <cell r="E293">
            <v>822.854608</v>
          </cell>
        </row>
        <row r="294">
          <cell r="D294" t="str">
            <v>20808</v>
          </cell>
          <cell r="E294">
            <v>10.2063</v>
          </cell>
        </row>
        <row r="295">
          <cell r="D295" t="str">
            <v>20808</v>
          </cell>
        </row>
        <row r="296">
          <cell r="D296" t="str">
            <v>20808</v>
          </cell>
          <cell r="E296">
            <v>10.2063</v>
          </cell>
        </row>
        <row r="297">
          <cell r="D297" t="str">
            <v>20809</v>
          </cell>
          <cell r="E297">
            <v>562.24026</v>
          </cell>
        </row>
        <row r="298">
          <cell r="D298" t="str">
            <v>20809</v>
          </cell>
          <cell r="E298">
            <v>60</v>
          </cell>
        </row>
        <row r="299">
          <cell r="D299" t="str">
            <v>20809</v>
          </cell>
          <cell r="E299">
            <v>366.4072</v>
          </cell>
        </row>
        <row r="300">
          <cell r="D300" t="str">
            <v>20809</v>
          </cell>
          <cell r="E300">
            <v>115.83306</v>
          </cell>
        </row>
        <row r="301">
          <cell r="D301" t="str">
            <v>20809</v>
          </cell>
          <cell r="E301">
            <v>20</v>
          </cell>
        </row>
        <row r="302">
          <cell r="D302" t="str">
            <v>20810</v>
          </cell>
          <cell r="E302">
            <v>121.099445</v>
          </cell>
        </row>
        <row r="303">
          <cell r="D303" t="str">
            <v>20810</v>
          </cell>
          <cell r="E303">
            <v>103</v>
          </cell>
        </row>
        <row r="304">
          <cell r="D304" t="str">
            <v>20810</v>
          </cell>
          <cell r="E304">
            <v>18.099445000000003</v>
          </cell>
        </row>
        <row r="305">
          <cell r="D305" t="str">
            <v>20810</v>
          </cell>
        </row>
        <row r="306">
          <cell r="D306" t="str">
            <v>20811</v>
          </cell>
          <cell r="E306">
            <v>298.641072</v>
          </cell>
        </row>
        <row r="307">
          <cell r="D307" t="str">
            <v>20811</v>
          </cell>
        </row>
        <row r="308">
          <cell r="D308" t="str">
            <v>20811</v>
          </cell>
        </row>
        <row r="309">
          <cell r="D309" t="str">
            <v>20811</v>
          </cell>
          <cell r="E309">
            <v>126.72999999999999</v>
          </cell>
        </row>
        <row r="310">
          <cell r="D310" t="str">
            <v>20811</v>
          </cell>
          <cell r="E310">
            <v>6.5</v>
          </cell>
        </row>
        <row r="311">
          <cell r="D311" t="str">
            <v>20811</v>
          </cell>
        </row>
        <row r="312">
          <cell r="D312" t="str">
            <v>20811</v>
          </cell>
          <cell r="E312">
            <v>165.41107200000002</v>
          </cell>
        </row>
        <row r="313">
          <cell r="D313" t="str">
            <v>20816</v>
          </cell>
          <cell r="E313">
            <v>0</v>
          </cell>
        </row>
        <row r="314">
          <cell r="D314" t="str">
            <v>20816</v>
          </cell>
        </row>
        <row r="315">
          <cell r="D315" t="str">
            <v>20816</v>
          </cell>
        </row>
        <row r="316">
          <cell r="D316" t="str">
            <v>20820</v>
          </cell>
          <cell r="E316">
            <v>99.954163</v>
          </cell>
        </row>
        <row r="317">
          <cell r="D317" t="str">
            <v>20820</v>
          </cell>
          <cell r="E317">
            <v>99.954163</v>
          </cell>
        </row>
        <row r="318">
          <cell r="D318" t="str">
            <v>20821</v>
          </cell>
          <cell r="E318">
            <v>0</v>
          </cell>
        </row>
        <row r="319">
          <cell r="D319" t="str">
            <v>20821</v>
          </cell>
        </row>
        <row r="320">
          <cell r="D320" t="str">
            <v>20822</v>
          </cell>
          <cell r="E320">
            <v>0</v>
          </cell>
        </row>
        <row r="321">
          <cell r="D321" t="str">
            <v>20822</v>
          </cell>
        </row>
        <row r="322">
          <cell r="D322" t="str">
            <v>20822</v>
          </cell>
        </row>
        <row r="323">
          <cell r="D323" t="str">
            <v>20822</v>
          </cell>
        </row>
        <row r="324">
          <cell r="D324" t="str">
            <v>20823</v>
          </cell>
          <cell r="E324">
            <v>0</v>
          </cell>
        </row>
        <row r="325">
          <cell r="D325" t="str">
            <v>20823</v>
          </cell>
        </row>
        <row r="326">
          <cell r="D326" t="str">
            <v>20826</v>
          </cell>
          <cell r="E326">
            <v>0</v>
          </cell>
        </row>
        <row r="327">
          <cell r="D327" t="str">
            <v>20826</v>
          </cell>
        </row>
        <row r="328">
          <cell r="D328" t="str">
            <v>20899</v>
          </cell>
          <cell r="E328">
            <v>0</v>
          </cell>
        </row>
        <row r="329">
          <cell r="D329" t="str">
            <v>20899</v>
          </cell>
        </row>
        <row r="330">
          <cell r="D330" t="str">
            <v>21001</v>
          </cell>
          <cell r="E330">
            <v>0</v>
          </cell>
        </row>
        <row r="331">
          <cell r="D331" t="str">
            <v>21001</v>
          </cell>
        </row>
        <row r="332">
          <cell r="D332" t="str">
            <v>21001</v>
          </cell>
        </row>
        <row r="333">
          <cell r="D333" t="str">
            <v>21001</v>
          </cell>
        </row>
        <row r="334">
          <cell r="D334" t="str">
            <v>21002</v>
          </cell>
          <cell r="E334">
            <v>0</v>
          </cell>
        </row>
        <row r="335">
          <cell r="D335" t="str">
            <v>21002</v>
          </cell>
        </row>
        <row r="336">
          <cell r="D336" t="str">
            <v>21002</v>
          </cell>
        </row>
        <row r="337">
          <cell r="D337" t="str">
            <v>21003</v>
          </cell>
          <cell r="E337">
            <v>0</v>
          </cell>
        </row>
        <row r="338">
          <cell r="D338" t="str">
            <v>21003</v>
          </cell>
        </row>
        <row r="339">
          <cell r="D339" t="str">
            <v>21004</v>
          </cell>
          <cell r="E339">
            <v>450.327768</v>
          </cell>
        </row>
        <row r="340">
          <cell r="D340" t="str">
            <v>21004</v>
          </cell>
        </row>
        <row r="341">
          <cell r="D341" t="str">
            <v>21004</v>
          </cell>
        </row>
        <row r="342">
          <cell r="D342" t="str">
            <v>21004</v>
          </cell>
        </row>
        <row r="343">
          <cell r="D343" t="str">
            <v>21004</v>
          </cell>
        </row>
        <row r="344">
          <cell r="D344" t="str">
            <v>21004</v>
          </cell>
        </row>
        <row r="345">
          <cell r="D345" t="str">
            <v>21004</v>
          </cell>
          <cell r="E345">
            <v>450.327768</v>
          </cell>
        </row>
        <row r="346">
          <cell r="D346" t="str">
            <v>21004</v>
          </cell>
        </row>
        <row r="347">
          <cell r="D347" t="str">
            <v>21006</v>
          </cell>
          <cell r="E347">
            <v>150</v>
          </cell>
        </row>
        <row r="348">
          <cell r="D348" t="str">
            <v>21006</v>
          </cell>
          <cell r="E348">
            <v>150</v>
          </cell>
        </row>
        <row r="349">
          <cell r="D349" t="str">
            <v>21007</v>
          </cell>
          <cell r="E349">
            <v>104</v>
          </cell>
        </row>
        <row r="350">
          <cell r="D350" t="str">
            <v>21007</v>
          </cell>
        </row>
        <row r="351">
          <cell r="D351" t="str">
            <v>21007</v>
          </cell>
          <cell r="E351">
            <v>104</v>
          </cell>
        </row>
        <row r="352">
          <cell r="D352" t="str">
            <v>21010</v>
          </cell>
          <cell r="E352">
            <v>308.154574</v>
          </cell>
        </row>
        <row r="353">
          <cell r="D353" t="str">
            <v>21010</v>
          </cell>
        </row>
        <row r="354">
          <cell r="D354" t="str">
            <v>21010</v>
          </cell>
        </row>
        <row r="355">
          <cell r="D355" t="str">
            <v>21010</v>
          </cell>
        </row>
        <row r="356">
          <cell r="D356" t="str">
            <v>21010</v>
          </cell>
          <cell r="E356">
            <v>308.154574</v>
          </cell>
        </row>
        <row r="357">
          <cell r="D357" t="str">
            <v>21011</v>
          </cell>
          <cell r="E357">
            <v>0</v>
          </cell>
        </row>
        <row r="358">
          <cell r="D358" t="str">
            <v>21011</v>
          </cell>
        </row>
        <row r="359">
          <cell r="D359" t="str">
            <v>21011</v>
          </cell>
        </row>
        <row r="360">
          <cell r="D360" t="str">
            <v>21011</v>
          </cell>
        </row>
        <row r="361">
          <cell r="D361" t="str">
            <v>21011</v>
          </cell>
        </row>
        <row r="362">
          <cell r="D362" t="str">
            <v>21012</v>
          </cell>
          <cell r="E362">
            <v>0</v>
          </cell>
        </row>
        <row r="363">
          <cell r="D363" t="str">
            <v>21012</v>
          </cell>
        </row>
        <row r="364">
          <cell r="D364" t="str">
            <v>21013</v>
          </cell>
          <cell r="E364">
            <v>0</v>
          </cell>
        </row>
        <row r="365">
          <cell r="D365" t="str">
            <v>21013</v>
          </cell>
        </row>
        <row r="366">
          <cell r="D366" t="str">
            <v>21013</v>
          </cell>
        </row>
        <row r="367">
          <cell r="D367" t="str">
            <v>21014</v>
          </cell>
          <cell r="E367">
            <v>20</v>
          </cell>
        </row>
        <row r="368">
          <cell r="D368" t="str">
            <v>21014</v>
          </cell>
          <cell r="E368">
            <v>20</v>
          </cell>
        </row>
        <row r="369">
          <cell r="D369" t="str">
            <v>21099</v>
          </cell>
          <cell r="E369">
            <v>28.45</v>
          </cell>
        </row>
        <row r="370">
          <cell r="D370" t="str">
            <v>21099</v>
          </cell>
          <cell r="E370">
            <v>28.45</v>
          </cell>
        </row>
        <row r="371">
          <cell r="D371" t="str">
            <v>21101</v>
          </cell>
          <cell r="E371">
            <v>19.543311</v>
          </cell>
        </row>
        <row r="372">
          <cell r="D372" t="str">
            <v>21101</v>
          </cell>
        </row>
        <row r="373">
          <cell r="D373" t="str">
            <v>21101</v>
          </cell>
        </row>
        <row r="374">
          <cell r="D374" t="str">
            <v>21101</v>
          </cell>
        </row>
        <row r="375">
          <cell r="D375" t="str">
            <v>21101</v>
          </cell>
          <cell r="E375">
            <v>19.543311</v>
          </cell>
        </row>
        <row r="376">
          <cell r="D376" t="str">
            <v>21102</v>
          </cell>
          <cell r="E376">
            <v>0</v>
          </cell>
        </row>
        <row r="377">
          <cell r="D377" t="str">
            <v>21102</v>
          </cell>
        </row>
        <row r="378">
          <cell r="D378" t="str">
            <v>21102</v>
          </cell>
        </row>
        <row r="379">
          <cell r="D379" t="str">
            <v>21103</v>
          </cell>
          <cell r="E379">
            <v>888.449621</v>
          </cell>
        </row>
        <row r="380">
          <cell r="D380" t="str">
            <v>21103</v>
          </cell>
        </row>
        <row r="381">
          <cell r="D381" t="str">
            <v>21103</v>
          </cell>
        </row>
        <row r="382">
          <cell r="D382" t="str">
            <v>21103</v>
          </cell>
          <cell r="E382">
            <v>888.449621</v>
          </cell>
        </row>
        <row r="383">
          <cell r="D383" t="str">
            <v>21104</v>
          </cell>
          <cell r="E383">
            <v>0</v>
          </cell>
        </row>
        <row r="384">
          <cell r="D384" t="str">
            <v>21104</v>
          </cell>
        </row>
        <row r="385">
          <cell r="D385" t="str">
            <v>21111</v>
          </cell>
          <cell r="E385">
            <v>3</v>
          </cell>
        </row>
        <row r="386">
          <cell r="D386" t="str">
            <v>21111</v>
          </cell>
          <cell r="E386">
            <v>3</v>
          </cell>
        </row>
        <row r="387">
          <cell r="D387" t="str">
            <v>21111</v>
          </cell>
        </row>
        <row r="388">
          <cell r="D388" t="str">
            <v>21199</v>
          </cell>
          <cell r="E388">
            <v>7</v>
          </cell>
        </row>
        <row r="389">
          <cell r="D389" t="str">
            <v>21199</v>
          </cell>
          <cell r="E389">
            <v>7</v>
          </cell>
        </row>
        <row r="390">
          <cell r="D390" t="str">
            <v>21201</v>
          </cell>
          <cell r="E390">
            <v>8.99</v>
          </cell>
        </row>
        <row r="391">
          <cell r="D391" t="str">
            <v>21201</v>
          </cell>
        </row>
        <row r="392">
          <cell r="D392" t="str">
            <v>21201</v>
          </cell>
        </row>
        <row r="393">
          <cell r="D393" t="str">
            <v>21201</v>
          </cell>
        </row>
        <row r="394">
          <cell r="D394" t="str">
            <v>21201</v>
          </cell>
        </row>
        <row r="395">
          <cell r="D395" t="str">
            <v>21201</v>
          </cell>
        </row>
        <row r="396">
          <cell r="D396" t="str">
            <v>21201</v>
          </cell>
        </row>
        <row r="397">
          <cell r="D397" t="str">
            <v>21201</v>
          </cell>
        </row>
        <row r="398">
          <cell r="D398" t="str">
            <v>21201</v>
          </cell>
          <cell r="E398">
            <v>8.99</v>
          </cell>
        </row>
        <row r="399">
          <cell r="D399" t="str">
            <v>21202</v>
          </cell>
          <cell r="E399">
            <v>0</v>
          </cell>
        </row>
        <row r="400">
          <cell r="D400" t="str">
            <v>21202</v>
          </cell>
        </row>
        <row r="401">
          <cell r="D401" t="str">
            <v>21203</v>
          </cell>
          <cell r="E401">
            <v>849.242955</v>
          </cell>
        </row>
        <row r="402">
          <cell r="D402" t="str">
            <v>21203</v>
          </cell>
          <cell r="E402">
            <v>849.242955</v>
          </cell>
        </row>
        <row r="403">
          <cell r="D403" t="str">
            <v>21205</v>
          </cell>
          <cell r="E403">
            <v>0</v>
          </cell>
        </row>
        <row r="404">
          <cell r="D404" t="str">
            <v>21205</v>
          </cell>
        </row>
        <row r="405">
          <cell r="D405" t="str">
            <v>21206</v>
          </cell>
          <cell r="E405">
            <v>0</v>
          </cell>
        </row>
        <row r="406">
          <cell r="D406" t="str">
            <v>21206</v>
          </cell>
        </row>
        <row r="407">
          <cell r="D407" t="str">
            <v>21208</v>
          </cell>
          <cell r="E407">
            <v>0</v>
          </cell>
        </row>
        <row r="408">
          <cell r="D408" t="str">
            <v>21208</v>
          </cell>
        </row>
        <row r="409">
          <cell r="D409" t="str">
            <v>21208</v>
          </cell>
        </row>
        <row r="410">
          <cell r="D410" t="str">
            <v>21208</v>
          </cell>
        </row>
        <row r="411">
          <cell r="D411" t="str">
            <v>21208</v>
          </cell>
        </row>
        <row r="412">
          <cell r="D412" t="str">
            <v>21208</v>
          </cell>
        </row>
        <row r="413">
          <cell r="D413" t="str">
            <v>21208</v>
          </cell>
        </row>
        <row r="414">
          <cell r="D414" t="str">
            <v>21208</v>
          </cell>
        </row>
        <row r="415">
          <cell r="D415" t="str">
            <v>21208</v>
          </cell>
        </row>
        <row r="416">
          <cell r="D416" t="str">
            <v>21209</v>
          </cell>
          <cell r="E416">
            <v>0</v>
          </cell>
        </row>
        <row r="417">
          <cell r="D417" t="str">
            <v>21209</v>
          </cell>
        </row>
        <row r="418">
          <cell r="D418" t="str">
            <v>21209</v>
          </cell>
        </row>
        <row r="419">
          <cell r="D419" t="str">
            <v>21209</v>
          </cell>
        </row>
        <row r="420">
          <cell r="D420" t="str">
            <v>21210</v>
          </cell>
          <cell r="E420">
            <v>0</v>
          </cell>
        </row>
        <row r="421">
          <cell r="D421" t="str">
            <v>21210</v>
          </cell>
        </row>
        <row r="422">
          <cell r="D422" t="str">
            <v>21210</v>
          </cell>
        </row>
        <row r="423">
          <cell r="D423" t="str">
            <v>21213</v>
          </cell>
          <cell r="E423">
            <v>0</v>
          </cell>
        </row>
        <row r="424">
          <cell r="D424" t="str">
            <v>21213</v>
          </cell>
        </row>
        <row r="425">
          <cell r="D425" t="str">
            <v>21213</v>
          </cell>
        </row>
        <row r="426">
          <cell r="D426" t="str">
            <v>21213</v>
          </cell>
        </row>
        <row r="427">
          <cell r="D427" t="str">
            <v>21213</v>
          </cell>
        </row>
        <row r="428">
          <cell r="D428" t="str">
            <v>21214</v>
          </cell>
          <cell r="E428">
            <v>0</v>
          </cell>
        </row>
        <row r="429">
          <cell r="D429" t="str">
            <v>21214</v>
          </cell>
        </row>
        <row r="430">
          <cell r="D430" t="str">
            <v>21214</v>
          </cell>
        </row>
        <row r="431">
          <cell r="D431" t="str">
            <v>21214</v>
          </cell>
        </row>
        <row r="432">
          <cell r="D432" t="str">
            <v>21299</v>
          </cell>
          <cell r="E432">
            <v>0</v>
          </cell>
        </row>
        <row r="433">
          <cell r="D433" t="str">
            <v>21299</v>
          </cell>
        </row>
        <row r="434">
          <cell r="D434" t="str">
            <v>21301</v>
          </cell>
          <cell r="E434">
            <v>683.711353</v>
          </cell>
        </row>
        <row r="435">
          <cell r="D435" t="str">
            <v>21301</v>
          </cell>
        </row>
        <row r="436">
          <cell r="D436" t="str">
            <v>21301</v>
          </cell>
        </row>
        <row r="437">
          <cell r="D437" t="str">
            <v>21301</v>
          </cell>
          <cell r="E437">
            <v>136.886793</v>
          </cell>
        </row>
        <row r="438">
          <cell r="D438" t="str">
            <v>21301</v>
          </cell>
          <cell r="E438">
            <v>4</v>
          </cell>
        </row>
        <row r="439">
          <cell r="D439" t="str">
            <v>21301</v>
          </cell>
          <cell r="E439">
            <v>140.72181</v>
          </cell>
        </row>
        <row r="440">
          <cell r="D440" t="str">
            <v>21301</v>
          </cell>
        </row>
        <row r="441">
          <cell r="D441" t="str">
            <v>21301</v>
          </cell>
        </row>
        <row r="442">
          <cell r="D442" t="str">
            <v>21301</v>
          </cell>
        </row>
        <row r="443">
          <cell r="D443" t="str">
            <v>21301</v>
          </cell>
          <cell r="E443">
            <v>40</v>
          </cell>
        </row>
        <row r="444">
          <cell r="D444" t="str">
            <v>21301</v>
          </cell>
        </row>
        <row r="445">
          <cell r="D445" t="str">
            <v>21301</v>
          </cell>
          <cell r="E445">
            <v>362.10275</v>
          </cell>
        </row>
        <row r="446">
          <cell r="D446" t="str">
            <v>21302</v>
          </cell>
          <cell r="E446">
            <v>0</v>
          </cell>
        </row>
        <row r="447">
          <cell r="D447" t="str">
            <v>21302</v>
          </cell>
        </row>
        <row r="448">
          <cell r="D448" t="str">
            <v>21302</v>
          </cell>
        </row>
        <row r="449">
          <cell r="D449" t="str">
            <v>21302</v>
          </cell>
        </row>
        <row r="450">
          <cell r="D450" t="str">
            <v>21302</v>
          </cell>
        </row>
        <row r="451">
          <cell r="D451" t="str">
            <v>21302</v>
          </cell>
        </row>
        <row r="452">
          <cell r="D452" t="str">
            <v>21302</v>
          </cell>
        </row>
        <row r="453">
          <cell r="D453" t="str">
            <v>21303</v>
          </cell>
          <cell r="E453">
            <v>33.93955</v>
          </cell>
        </row>
        <row r="454">
          <cell r="D454" t="str">
            <v>21303</v>
          </cell>
        </row>
        <row r="455">
          <cell r="D455" t="str">
            <v>21303</v>
          </cell>
        </row>
        <row r="456">
          <cell r="D456" t="str">
            <v>21303</v>
          </cell>
        </row>
        <row r="457">
          <cell r="D457" t="str">
            <v>21303</v>
          </cell>
        </row>
        <row r="458">
          <cell r="D458" t="str">
            <v>21303</v>
          </cell>
        </row>
        <row r="459">
          <cell r="D459" t="str">
            <v>21303</v>
          </cell>
        </row>
        <row r="460">
          <cell r="D460" t="str">
            <v>21303</v>
          </cell>
          <cell r="E460">
            <v>33.93955</v>
          </cell>
        </row>
        <row r="461">
          <cell r="D461" t="str">
            <v>21303</v>
          </cell>
        </row>
        <row r="462">
          <cell r="D462" t="str">
            <v>21303</v>
          </cell>
        </row>
        <row r="463">
          <cell r="D463" t="str">
            <v>21303</v>
          </cell>
        </row>
        <row r="464">
          <cell r="D464" t="str">
            <v>21303</v>
          </cell>
        </row>
        <row r="465">
          <cell r="D465" t="str">
            <v>21305</v>
          </cell>
          <cell r="E465">
            <v>5.93475</v>
          </cell>
        </row>
        <row r="466">
          <cell r="D466" t="str">
            <v>21305</v>
          </cell>
          <cell r="E466">
            <v>5.93475</v>
          </cell>
        </row>
        <row r="467">
          <cell r="D467" t="str">
            <v>21308</v>
          </cell>
          <cell r="E467">
            <v>0</v>
          </cell>
        </row>
        <row r="468">
          <cell r="D468" t="str">
            <v>21308</v>
          </cell>
        </row>
        <row r="469">
          <cell r="D469" t="str">
            <v>21401</v>
          </cell>
          <cell r="E469">
            <v>1171.4658960000002</v>
          </cell>
        </row>
        <row r="470">
          <cell r="D470" t="str">
            <v>21401</v>
          </cell>
        </row>
        <row r="471">
          <cell r="D471" t="str">
            <v>21401</v>
          </cell>
          <cell r="E471">
            <v>8.6</v>
          </cell>
        </row>
        <row r="472">
          <cell r="D472" t="str">
            <v>21401</v>
          </cell>
          <cell r="E472">
            <v>9.56</v>
          </cell>
        </row>
        <row r="473">
          <cell r="D473" t="str">
            <v>21401</v>
          </cell>
          <cell r="E473">
            <v>618.3576</v>
          </cell>
        </row>
        <row r="474">
          <cell r="D474" t="str">
            <v>21401</v>
          </cell>
        </row>
        <row r="475">
          <cell r="D475" t="str">
            <v>21401</v>
          </cell>
          <cell r="E475">
            <v>534.948296</v>
          </cell>
        </row>
        <row r="476">
          <cell r="D476" t="str">
            <v>21404</v>
          </cell>
          <cell r="E476">
            <v>23.4374</v>
          </cell>
        </row>
        <row r="477">
          <cell r="D477" t="str">
            <v>21404</v>
          </cell>
        </row>
        <row r="478">
          <cell r="D478" t="str">
            <v>21404</v>
          </cell>
          <cell r="E478">
            <v>13.4374</v>
          </cell>
        </row>
        <row r="479">
          <cell r="D479" t="str">
            <v>21404</v>
          </cell>
          <cell r="E479">
            <v>10</v>
          </cell>
        </row>
        <row r="480">
          <cell r="D480" t="str">
            <v>21405</v>
          </cell>
          <cell r="E480">
            <v>54.592348</v>
          </cell>
        </row>
        <row r="481">
          <cell r="D481" t="str">
            <v>21405</v>
          </cell>
          <cell r="E481">
            <v>54.592348</v>
          </cell>
        </row>
        <row r="482">
          <cell r="D482" t="str">
            <v>21406</v>
          </cell>
          <cell r="E482">
            <v>0</v>
          </cell>
        </row>
        <row r="483">
          <cell r="D483" t="str">
            <v>21406</v>
          </cell>
        </row>
        <row r="484">
          <cell r="D484" t="str">
            <v>21462</v>
          </cell>
          <cell r="E484">
            <v>0</v>
          </cell>
        </row>
        <row r="485">
          <cell r="D485" t="str">
            <v>21462</v>
          </cell>
        </row>
        <row r="486">
          <cell r="D486" t="str">
            <v>21462</v>
          </cell>
        </row>
        <row r="487">
          <cell r="D487" t="str">
            <v>21462</v>
          </cell>
        </row>
        <row r="488">
          <cell r="D488" t="str">
            <v>21463</v>
          </cell>
          <cell r="E488">
            <v>0</v>
          </cell>
        </row>
        <row r="489">
          <cell r="D489" t="str">
            <v>21463</v>
          </cell>
        </row>
        <row r="490">
          <cell r="D490" t="str">
            <v>21463</v>
          </cell>
        </row>
        <row r="491">
          <cell r="D491" t="str">
            <v>21499</v>
          </cell>
          <cell r="E491">
            <v>0</v>
          </cell>
        </row>
        <row r="492">
          <cell r="D492" t="str">
            <v>21499</v>
          </cell>
        </row>
        <row r="493">
          <cell r="D493" t="str">
            <v>21501</v>
          </cell>
          <cell r="E493">
            <v>0</v>
          </cell>
        </row>
        <row r="494">
          <cell r="D494" t="str">
            <v>21501</v>
          </cell>
        </row>
        <row r="495">
          <cell r="D495" t="str">
            <v>21503</v>
          </cell>
          <cell r="E495">
            <v>0</v>
          </cell>
        </row>
        <row r="496">
          <cell r="D496" t="str">
            <v>21503</v>
          </cell>
        </row>
        <row r="497">
          <cell r="D497" t="str">
            <v>21505</v>
          </cell>
          <cell r="E497">
            <v>2306.4625</v>
          </cell>
        </row>
        <row r="498">
          <cell r="D498" t="str">
            <v>21505</v>
          </cell>
        </row>
        <row r="499">
          <cell r="D499" t="str">
            <v>21505</v>
          </cell>
          <cell r="E499">
            <v>1115</v>
          </cell>
        </row>
        <row r="500">
          <cell r="D500" t="str">
            <v>21505</v>
          </cell>
        </row>
        <row r="501">
          <cell r="D501" t="str">
            <v>21505</v>
          </cell>
          <cell r="E501">
            <v>1191.4625</v>
          </cell>
        </row>
        <row r="502">
          <cell r="D502" t="str">
            <v>21506</v>
          </cell>
          <cell r="E502">
            <v>203.6</v>
          </cell>
        </row>
        <row r="503">
          <cell r="D503" t="str">
            <v>21506</v>
          </cell>
        </row>
        <row r="504">
          <cell r="D504" t="str">
            <v>21506</v>
          </cell>
        </row>
        <row r="505">
          <cell r="D505" t="str">
            <v>21506</v>
          </cell>
          <cell r="E505">
            <v>203.6</v>
          </cell>
        </row>
        <row r="506">
          <cell r="D506" t="str">
            <v>21507</v>
          </cell>
          <cell r="E506">
            <v>0</v>
          </cell>
        </row>
        <row r="507">
          <cell r="D507" t="str">
            <v>21507</v>
          </cell>
        </row>
        <row r="508">
          <cell r="D508" t="str">
            <v>21507</v>
          </cell>
        </row>
        <row r="509">
          <cell r="D509" t="str">
            <v>21561</v>
          </cell>
          <cell r="E509">
            <v>0</v>
          </cell>
        </row>
        <row r="510">
          <cell r="D510" t="str">
            <v>21561</v>
          </cell>
        </row>
        <row r="511">
          <cell r="D511" t="str">
            <v>21602</v>
          </cell>
          <cell r="E511">
            <v>0</v>
          </cell>
        </row>
        <row r="512">
          <cell r="D512" t="str">
            <v>21602</v>
          </cell>
        </row>
        <row r="513">
          <cell r="D513" t="str">
            <v>21602</v>
          </cell>
        </row>
        <row r="514">
          <cell r="D514" t="str">
            <v>21605</v>
          </cell>
          <cell r="E514">
            <v>0</v>
          </cell>
        </row>
        <row r="515">
          <cell r="D515" t="str">
            <v>21605</v>
          </cell>
        </row>
        <row r="516">
          <cell r="D516" t="str">
            <v>21605</v>
          </cell>
        </row>
        <row r="517">
          <cell r="D517" t="str">
            <v>21605</v>
          </cell>
        </row>
        <row r="518">
          <cell r="D518" t="str">
            <v>21606</v>
          </cell>
          <cell r="E518">
            <v>0</v>
          </cell>
        </row>
        <row r="519">
          <cell r="D519" t="str">
            <v>21606</v>
          </cell>
        </row>
        <row r="520">
          <cell r="D520" t="str">
            <v>21701</v>
          </cell>
          <cell r="E520">
            <v>0</v>
          </cell>
        </row>
        <row r="521">
          <cell r="D521" t="str">
            <v>21701</v>
          </cell>
        </row>
        <row r="522">
          <cell r="D522" t="str">
            <v>21799</v>
          </cell>
          <cell r="E522">
            <v>13.05</v>
          </cell>
        </row>
        <row r="523">
          <cell r="D523" t="str">
            <v>21799</v>
          </cell>
          <cell r="E523">
            <v>13.05</v>
          </cell>
        </row>
        <row r="524">
          <cell r="D524" t="str">
            <v>22001</v>
          </cell>
          <cell r="E524">
            <v>6.68</v>
          </cell>
        </row>
        <row r="525">
          <cell r="D525" t="str">
            <v>22001</v>
          </cell>
        </row>
        <row r="526">
          <cell r="D526" t="str">
            <v>22001</v>
          </cell>
        </row>
        <row r="527">
          <cell r="D527" t="str">
            <v>22001</v>
          </cell>
        </row>
        <row r="528">
          <cell r="D528" t="str">
            <v>22001</v>
          </cell>
          <cell r="E528">
            <v>6.68</v>
          </cell>
        </row>
        <row r="529">
          <cell r="D529" t="str">
            <v>22002</v>
          </cell>
          <cell r="E529">
            <v>14.477</v>
          </cell>
        </row>
        <row r="530">
          <cell r="D530" t="str">
            <v>22002</v>
          </cell>
        </row>
        <row r="531">
          <cell r="D531" t="str">
            <v>22002</v>
          </cell>
        </row>
        <row r="532">
          <cell r="D532" t="str">
            <v>22002</v>
          </cell>
          <cell r="E532">
            <v>14.477</v>
          </cell>
        </row>
        <row r="533">
          <cell r="D533" t="str">
            <v>22004</v>
          </cell>
          <cell r="E533">
            <v>0</v>
          </cell>
        </row>
        <row r="534">
          <cell r="D534" t="str">
            <v>22004</v>
          </cell>
        </row>
        <row r="535">
          <cell r="D535" t="str">
            <v>22004</v>
          </cell>
        </row>
        <row r="536">
          <cell r="D536" t="str">
            <v>22004</v>
          </cell>
        </row>
        <row r="537">
          <cell r="D537" t="str">
            <v>22004</v>
          </cell>
        </row>
        <row r="538">
          <cell r="D538" t="str">
            <v>22004</v>
          </cell>
        </row>
        <row r="539">
          <cell r="D539" t="str">
            <v>22005</v>
          </cell>
          <cell r="E539">
            <v>0</v>
          </cell>
        </row>
        <row r="540">
          <cell r="D540" t="str">
            <v>22005</v>
          </cell>
        </row>
        <row r="541">
          <cell r="D541" t="str">
            <v>22005</v>
          </cell>
        </row>
        <row r="542">
          <cell r="D542" t="str">
            <v>22101</v>
          </cell>
          <cell r="E542">
            <v>2105.7387</v>
          </cell>
        </row>
        <row r="543">
          <cell r="D543" t="str">
            <v>22101</v>
          </cell>
        </row>
        <row r="544">
          <cell r="D544" t="str">
            <v>22101</v>
          </cell>
          <cell r="E544">
            <v>2044.21247</v>
          </cell>
        </row>
        <row r="545">
          <cell r="D545" t="str">
            <v>22101</v>
          </cell>
          <cell r="E545">
            <v>61.526230000000005</v>
          </cell>
        </row>
        <row r="546">
          <cell r="D546" t="str">
            <v>22102</v>
          </cell>
          <cell r="E546">
            <v>4500</v>
          </cell>
        </row>
        <row r="547">
          <cell r="D547" t="str">
            <v>22102</v>
          </cell>
        </row>
        <row r="548">
          <cell r="D548" t="str">
            <v>22102</v>
          </cell>
          <cell r="E548">
            <v>4500</v>
          </cell>
        </row>
        <row r="549">
          <cell r="D549" t="str">
            <v>22103</v>
          </cell>
          <cell r="E549">
            <v>4.237283000000001</v>
          </cell>
        </row>
        <row r="550">
          <cell r="D550" t="str">
            <v>22103</v>
          </cell>
          <cell r="E550">
            <v>2.45</v>
          </cell>
        </row>
        <row r="551">
          <cell r="D551" t="str">
            <v>22103</v>
          </cell>
          <cell r="E551">
            <v>1.7872830000000002</v>
          </cell>
        </row>
        <row r="552">
          <cell r="D552" t="str">
            <v>22103</v>
          </cell>
        </row>
        <row r="553">
          <cell r="D553" t="str">
            <v>22201</v>
          </cell>
          <cell r="E553">
            <v>12.974383</v>
          </cell>
        </row>
        <row r="554">
          <cell r="D554" t="str">
            <v>22201</v>
          </cell>
        </row>
        <row r="555">
          <cell r="D555" t="str">
            <v>22201</v>
          </cell>
        </row>
        <row r="556">
          <cell r="D556" t="str">
            <v>22201</v>
          </cell>
        </row>
        <row r="557">
          <cell r="D557" t="str">
            <v>22201</v>
          </cell>
        </row>
        <row r="558">
          <cell r="D558" t="str">
            <v>22201</v>
          </cell>
          <cell r="E558">
            <v>12.974383</v>
          </cell>
        </row>
        <row r="559">
          <cell r="D559" t="str">
            <v>22205</v>
          </cell>
          <cell r="E559">
            <v>0</v>
          </cell>
        </row>
        <row r="560">
          <cell r="D560" t="str">
            <v>22205</v>
          </cell>
        </row>
        <row r="561">
          <cell r="D561" t="str">
            <v>22205</v>
          </cell>
        </row>
        <row r="562">
          <cell r="D562" t="str">
            <v>22205</v>
          </cell>
        </row>
        <row r="563">
          <cell r="D563" t="str">
            <v>22908</v>
          </cell>
          <cell r="E563">
            <v>0</v>
          </cell>
        </row>
        <row r="564">
          <cell r="D564" t="str">
            <v>22908</v>
          </cell>
        </row>
        <row r="565">
          <cell r="D565" t="str">
            <v>22960</v>
          </cell>
          <cell r="E565">
            <v>0</v>
          </cell>
        </row>
        <row r="566">
          <cell r="D566" t="str">
            <v>22960</v>
          </cell>
        </row>
        <row r="567">
          <cell r="D567" t="str">
            <v>22960</v>
          </cell>
        </row>
        <row r="568">
          <cell r="D568" t="str">
            <v>22960</v>
          </cell>
        </row>
        <row r="569">
          <cell r="D569" t="str">
            <v>22999</v>
          </cell>
          <cell r="E569">
            <v>637.98605</v>
          </cell>
        </row>
        <row r="570">
          <cell r="D570" t="str">
            <v>22999</v>
          </cell>
          <cell r="E570">
            <v>637.98605</v>
          </cell>
        </row>
        <row r="571">
          <cell r="D571" t="str">
            <v>23001</v>
          </cell>
          <cell r="E571">
            <v>0</v>
          </cell>
        </row>
        <row r="572">
          <cell r="D572" t="str">
            <v>23001</v>
          </cell>
        </row>
        <row r="573">
          <cell r="D573" t="str">
            <v>23002</v>
          </cell>
          <cell r="E573">
            <v>644.1045</v>
          </cell>
        </row>
        <row r="574">
          <cell r="D574" t="str">
            <v>23002</v>
          </cell>
        </row>
        <row r="575">
          <cell r="D575" t="str">
            <v>23002</v>
          </cell>
          <cell r="E575">
            <v>141.398</v>
          </cell>
        </row>
        <row r="576">
          <cell r="D576" t="str">
            <v>23002</v>
          </cell>
        </row>
        <row r="577">
          <cell r="D577" t="str">
            <v>23002</v>
          </cell>
          <cell r="E577">
            <v>192.7065</v>
          </cell>
        </row>
        <row r="578">
          <cell r="D578" t="str">
            <v>23002</v>
          </cell>
        </row>
        <row r="579">
          <cell r="D579" t="str">
            <v>23002</v>
          </cell>
        </row>
        <row r="580">
          <cell r="D580" t="str">
            <v>23002</v>
          </cell>
          <cell r="E580">
            <v>310</v>
          </cell>
        </row>
        <row r="581">
          <cell r="D581" t="str">
            <v>23002</v>
          </cell>
        </row>
        <row r="582">
          <cell r="D582" t="str">
            <v>23002</v>
          </cell>
        </row>
        <row r="583">
          <cell r="D583" t="str">
            <v>23003</v>
          </cell>
          <cell r="E583">
            <v>18571.212924</v>
          </cell>
        </row>
        <row r="584">
          <cell r="D584" t="str">
            <v>23003</v>
          </cell>
        </row>
        <row r="585">
          <cell r="D585" t="str">
            <v>23003</v>
          </cell>
        </row>
        <row r="586">
          <cell r="D586" t="str">
            <v>23003</v>
          </cell>
          <cell r="E586">
            <v>120</v>
          </cell>
        </row>
        <row r="587">
          <cell r="D587" t="str">
            <v>23003</v>
          </cell>
          <cell r="E587">
            <v>760.84</v>
          </cell>
        </row>
        <row r="588">
          <cell r="D588" t="str">
            <v>23003</v>
          </cell>
          <cell r="E588">
            <v>500</v>
          </cell>
        </row>
        <row r="589">
          <cell r="D589" t="str">
            <v>23003</v>
          </cell>
        </row>
        <row r="590">
          <cell r="D590" t="str">
            <v>23003</v>
          </cell>
        </row>
        <row r="591">
          <cell r="D591" t="str">
            <v>23003</v>
          </cell>
          <cell r="E591">
            <v>250</v>
          </cell>
        </row>
        <row r="592">
          <cell r="D592" t="str">
            <v>23003</v>
          </cell>
          <cell r="E592">
            <v>100</v>
          </cell>
        </row>
        <row r="593">
          <cell r="D593" t="str">
            <v>23003</v>
          </cell>
          <cell r="E593">
            <v>5308.488633999999</v>
          </cell>
        </row>
        <row r="594">
          <cell r="D594" t="str">
            <v>23003</v>
          </cell>
          <cell r="E594">
            <v>362.93548999999996</v>
          </cell>
        </row>
        <row r="595">
          <cell r="D595" t="str">
            <v>23003</v>
          </cell>
          <cell r="E595">
            <v>383</v>
          </cell>
        </row>
        <row r="596">
          <cell r="D596" t="str">
            <v>23003</v>
          </cell>
          <cell r="E596">
            <v>1189.9488000000001</v>
          </cell>
        </row>
        <row r="597">
          <cell r="D597" t="str">
            <v>23003</v>
          </cell>
        </row>
        <row r="598">
          <cell r="D598" t="str">
            <v>23003</v>
          </cell>
          <cell r="E598">
            <v>59</v>
          </cell>
        </row>
        <row r="599">
          <cell r="D599" t="str">
            <v>23003</v>
          </cell>
          <cell r="E599">
            <v>9537</v>
          </cell>
        </row>
        <row r="600">
          <cell r="D600" t="str">
            <v>23004</v>
          </cell>
          <cell r="E600">
            <v>0</v>
          </cell>
        </row>
        <row r="601">
          <cell r="D601" t="str">
            <v>23004</v>
          </cell>
        </row>
        <row r="602">
          <cell r="D602" t="str">
            <v>23006</v>
          </cell>
          <cell r="E602">
            <v>0</v>
          </cell>
        </row>
        <row r="603">
          <cell r="D603" t="str">
            <v>23006</v>
          </cell>
        </row>
        <row r="604">
          <cell r="D604" t="str">
            <v>23006</v>
          </cell>
        </row>
        <row r="605">
          <cell r="D605" t="str">
            <v>23103</v>
          </cell>
          <cell r="E605">
            <v>0</v>
          </cell>
        </row>
        <row r="606">
          <cell r="D606" t="str">
            <v>23103</v>
          </cell>
        </row>
        <row r="607">
          <cell r="D607" t="str">
            <v>23104</v>
          </cell>
          <cell r="E607">
            <v>0</v>
          </cell>
        </row>
        <row r="608">
          <cell r="D608" t="str">
            <v>23104</v>
          </cell>
        </row>
        <row r="609">
          <cell r="D609" t="str">
            <v>23203</v>
          </cell>
          <cell r="E609">
            <v>0</v>
          </cell>
        </row>
        <row r="610">
          <cell r="D610" t="str">
            <v>23203</v>
          </cell>
        </row>
        <row r="611">
          <cell r="D611" t="str">
            <v>23204</v>
          </cell>
          <cell r="E611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  <sheetDataSet>
      <sheetData sheetId="0">
        <row r="4">
          <cell r="G4">
            <v>10692900</v>
          </cell>
          <cell r="H4">
            <v>8931600</v>
          </cell>
        </row>
        <row r="6">
          <cell r="G6">
            <v>11039509</v>
          </cell>
          <cell r="H6">
            <v>9318546</v>
          </cell>
        </row>
        <row r="7">
          <cell r="G7">
            <v>0</v>
          </cell>
          <cell r="H7">
            <v>0</v>
          </cell>
        </row>
        <row r="8">
          <cell r="G8">
            <v>8544484</v>
          </cell>
          <cell r="H8">
            <v>7255946</v>
          </cell>
        </row>
        <row r="9">
          <cell r="G9">
            <v>3776640</v>
          </cell>
          <cell r="H9">
            <v>3769068</v>
          </cell>
        </row>
        <row r="11">
          <cell r="G11">
            <v>1314960</v>
          </cell>
          <cell r="H11">
            <v>1690947</v>
          </cell>
        </row>
        <row r="12">
          <cell r="G12">
            <v>13787</v>
          </cell>
          <cell r="H12">
            <v>143485</v>
          </cell>
        </row>
        <row r="13">
          <cell r="G13">
            <v>14331</v>
          </cell>
          <cell r="H13">
            <v>119195</v>
          </cell>
        </row>
        <row r="14">
          <cell r="G14">
            <v>147917</v>
          </cell>
          <cell r="H14">
            <v>244678</v>
          </cell>
        </row>
        <row r="15">
          <cell r="G15">
            <v>332681</v>
          </cell>
          <cell r="H15">
            <v>565369</v>
          </cell>
        </row>
        <row r="16">
          <cell r="G16">
            <v>100120</v>
          </cell>
          <cell r="H16">
            <v>47460</v>
          </cell>
        </row>
        <row r="17">
          <cell r="G17">
            <v>333146</v>
          </cell>
          <cell r="H17">
            <v>133647</v>
          </cell>
        </row>
        <row r="18">
          <cell r="G18">
            <v>21702</v>
          </cell>
          <cell r="H18">
            <v>24405</v>
          </cell>
        </row>
        <row r="19">
          <cell r="G19">
            <v>79347</v>
          </cell>
          <cell r="H19">
            <v>52382</v>
          </cell>
        </row>
        <row r="20">
          <cell r="G20">
            <v>103114</v>
          </cell>
          <cell r="H20">
            <v>148748</v>
          </cell>
        </row>
        <row r="21">
          <cell r="G21">
            <v>40200</v>
          </cell>
          <cell r="H21">
            <v>49223</v>
          </cell>
        </row>
        <row r="22">
          <cell r="G22">
            <v>54424</v>
          </cell>
          <cell r="H22">
            <v>41520</v>
          </cell>
        </row>
        <row r="23">
          <cell r="G23">
            <v>23537</v>
          </cell>
          <cell r="H23">
            <v>41883</v>
          </cell>
        </row>
        <row r="24">
          <cell r="G24">
            <v>33412</v>
          </cell>
          <cell r="H24">
            <v>26975</v>
          </cell>
        </row>
        <row r="25">
          <cell r="G25">
            <v>17242</v>
          </cell>
          <cell r="H25">
            <v>51977</v>
          </cell>
        </row>
        <row r="26">
          <cell r="G26">
            <v>361170</v>
          </cell>
          <cell r="H26">
            <v>496655</v>
          </cell>
        </row>
        <row r="28">
          <cell r="G28">
            <v>343435</v>
          </cell>
          <cell r="H28">
            <v>416687</v>
          </cell>
        </row>
        <row r="29">
          <cell r="G29">
            <v>179953</v>
          </cell>
          <cell r="H29">
            <v>187760</v>
          </cell>
        </row>
        <row r="30">
          <cell r="G30">
            <v>10398</v>
          </cell>
          <cell r="H30">
            <v>16871</v>
          </cell>
        </row>
        <row r="31">
          <cell r="G31">
            <v>17239</v>
          </cell>
          <cell r="H31">
            <v>30085</v>
          </cell>
        </row>
        <row r="32">
          <cell r="G32">
            <v>11677</v>
          </cell>
          <cell r="H32">
            <v>18717</v>
          </cell>
        </row>
        <row r="33">
          <cell r="G33">
            <v>4746</v>
          </cell>
          <cell r="H33">
            <v>13832</v>
          </cell>
        </row>
        <row r="34">
          <cell r="G34">
            <v>15689</v>
          </cell>
          <cell r="H34">
            <v>28367</v>
          </cell>
        </row>
        <row r="35">
          <cell r="G35">
            <v>5776</v>
          </cell>
          <cell r="H35">
            <v>9114</v>
          </cell>
        </row>
        <row r="36">
          <cell r="G36">
            <v>22060</v>
          </cell>
          <cell r="H36">
            <v>50626</v>
          </cell>
        </row>
        <row r="37">
          <cell r="G37">
            <v>10599</v>
          </cell>
          <cell r="H37">
            <v>21870</v>
          </cell>
        </row>
        <row r="38">
          <cell r="G38">
            <v>9536</v>
          </cell>
          <cell r="H38">
            <v>22990</v>
          </cell>
        </row>
        <row r="39">
          <cell r="G39">
            <v>55762</v>
          </cell>
          <cell r="H39">
            <v>16455</v>
          </cell>
        </row>
        <row r="40">
          <cell r="G40">
            <v>1414078</v>
          </cell>
          <cell r="H40">
            <v>783109</v>
          </cell>
        </row>
        <row r="42">
          <cell r="G42">
            <v>1399109</v>
          </cell>
          <cell r="H42">
            <v>922910</v>
          </cell>
        </row>
        <row r="43">
          <cell r="G43">
            <v>575673</v>
          </cell>
          <cell r="H43">
            <v>349786</v>
          </cell>
        </row>
        <row r="44">
          <cell r="G44">
            <v>107676</v>
          </cell>
          <cell r="H44">
            <v>51315</v>
          </cell>
        </row>
        <row r="45">
          <cell r="G45">
            <v>14482</v>
          </cell>
          <cell r="H45">
            <v>19893</v>
          </cell>
        </row>
        <row r="46">
          <cell r="G46">
            <v>140555</v>
          </cell>
          <cell r="H46">
            <v>127913</v>
          </cell>
        </row>
        <row r="47">
          <cell r="G47">
            <v>91280</v>
          </cell>
          <cell r="H47">
            <v>87693</v>
          </cell>
        </row>
        <row r="48">
          <cell r="G48">
            <v>112699</v>
          </cell>
          <cell r="H48">
            <v>109061</v>
          </cell>
        </row>
        <row r="49">
          <cell r="G49">
            <v>35008</v>
          </cell>
          <cell r="H49">
            <v>47566</v>
          </cell>
        </row>
        <row r="50">
          <cell r="G50">
            <v>84844</v>
          </cell>
          <cell r="H50">
            <v>79151</v>
          </cell>
        </row>
        <row r="51">
          <cell r="G51">
            <v>236892</v>
          </cell>
          <cell r="H51">
            <v>50532</v>
          </cell>
        </row>
        <row r="52">
          <cell r="G52">
            <v>1883431</v>
          </cell>
          <cell r="H52">
            <v>670536</v>
          </cell>
        </row>
        <row r="54">
          <cell r="G54">
            <v>1873433</v>
          </cell>
          <cell r="H54">
            <v>706312</v>
          </cell>
        </row>
        <row r="55">
          <cell r="G55">
            <v>1526712</v>
          </cell>
          <cell r="H55">
            <v>378859</v>
          </cell>
        </row>
        <row r="56">
          <cell r="G56">
            <v>103583</v>
          </cell>
          <cell r="H56">
            <v>42743</v>
          </cell>
        </row>
        <row r="57">
          <cell r="G57">
            <v>45650</v>
          </cell>
          <cell r="H57">
            <v>49837</v>
          </cell>
        </row>
        <row r="58">
          <cell r="G58">
            <v>37854</v>
          </cell>
          <cell r="H58">
            <v>32999</v>
          </cell>
        </row>
        <row r="59">
          <cell r="G59">
            <v>27175</v>
          </cell>
          <cell r="H59">
            <v>49006</v>
          </cell>
        </row>
        <row r="60">
          <cell r="G60">
            <v>40432</v>
          </cell>
          <cell r="H60">
            <v>44934</v>
          </cell>
        </row>
        <row r="61">
          <cell r="G61">
            <v>36701</v>
          </cell>
          <cell r="H61">
            <v>41255</v>
          </cell>
        </row>
        <row r="62">
          <cell r="G62">
            <v>27658</v>
          </cell>
          <cell r="H62">
            <v>28582</v>
          </cell>
        </row>
        <row r="63">
          <cell r="G63">
            <v>27668</v>
          </cell>
          <cell r="H63">
            <v>38097</v>
          </cell>
        </row>
        <row r="64">
          <cell r="G64">
            <v>1106553</v>
          </cell>
          <cell r="H64">
            <v>543056</v>
          </cell>
        </row>
        <row r="66">
          <cell r="G66">
            <v>1140899</v>
          </cell>
          <cell r="H66">
            <v>565957</v>
          </cell>
        </row>
        <row r="67">
          <cell r="G67">
            <v>192420</v>
          </cell>
          <cell r="H67">
            <v>105772</v>
          </cell>
        </row>
        <row r="68">
          <cell r="G68">
            <v>115845</v>
          </cell>
          <cell r="H68">
            <v>111155</v>
          </cell>
        </row>
        <row r="69">
          <cell r="G69">
            <v>47023</v>
          </cell>
          <cell r="H69">
            <v>52285</v>
          </cell>
        </row>
        <row r="70">
          <cell r="G70">
            <v>73286</v>
          </cell>
          <cell r="H70">
            <v>60434</v>
          </cell>
        </row>
        <row r="71">
          <cell r="G71">
            <v>24086</v>
          </cell>
          <cell r="H71">
            <v>34015</v>
          </cell>
        </row>
        <row r="72">
          <cell r="G72">
            <v>589589</v>
          </cell>
          <cell r="H72">
            <v>50270</v>
          </cell>
        </row>
        <row r="73">
          <cell r="G73">
            <v>47469</v>
          </cell>
          <cell r="H73">
            <v>41827</v>
          </cell>
        </row>
        <row r="74">
          <cell r="G74">
            <v>9601</v>
          </cell>
          <cell r="H74">
            <v>12669</v>
          </cell>
        </row>
        <row r="75">
          <cell r="G75">
            <v>6433</v>
          </cell>
          <cell r="H75">
            <v>30308</v>
          </cell>
        </row>
        <row r="76">
          <cell r="G76">
            <v>10495</v>
          </cell>
          <cell r="H76">
            <v>14632</v>
          </cell>
        </row>
        <row r="77">
          <cell r="G77">
            <v>11314</v>
          </cell>
          <cell r="H77">
            <v>25882</v>
          </cell>
        </row>
        <row r="78">
          <cell r="G78">
            <v>8752</v>
          </cell>
          <cell r="H78">
            <v>16577</v>
          </cell>
        </row>
        <row r="79">
          <cell r="G79">
            <v>4586</v>
          </cell>
          <cell r="H79">
            <v>10131</v>
          </cell>
        </row>
        <row r="80">
          <cell r="G80">
            <v>294392</v>
          </cell>
          <cell r="H80">
            <v>376746</v>
          </cell>
        </row>
        <row r="82">
          <cell r="G82">
            <v>281669</v>
          </cell>
          <cell r="H82">
            <v>300585</v>
          </cell>
        </row>
        <row r="83">
          <cell r="G83">
            <v>101080</v>
          </cell>
          <cell r="H83">
            <v>87758</v>
          </cell>
        </row>
        <row r="84">
          <cell r="G84">
            <v>51050</v>
          </cell>
          <cell r="H84">
            <v>35840</v>
          </cell>
        </row>
        <row r="85">
          <cell r="G85">
            <v>14719</v>
          </cell>
          <cell r="H85">
            <v>21205</v>
          </cell>
        </row>
        <row r="86">
          <cell r="G86">
            <v>21034</v>
          </cell>
          <cell r="H86">
            <v>29689</v>
          </cell>
        </row>
        <row r="87">
          <cell r="G87">
            <v>26424</v>
          </cell>
          <cell r="H87">
            <v>31863</v>
          </cell>
        </row>
        <row r="88">
          <cell r="G88">
            <v>13258</v>
          </cell>
          <cell r="H88">
            <v>26304</v>
          </cell>
        </row>
        <row r="89">
          <cell r="G89">
            <v>26365</v>
          </cell>
          <cell r="H89">
            <v>34560</v>
          </cell>
        </row>
        <row r="90">
          <cell r="G90">
            <v>27739</v>
          </cell>
          <cell r="H90">
            <v>33366</v>
          </cell>
        </row>
        <row r="91">
          <cell r="G91">
            <v>228934</v>
          </cell>
          <cell r="H91">
            <v>293955</v>
          </cell>
        </row>
        <row r="93">
          <cell r="G93">
            <v>217402</v>
          </cell>
          <cell r="H93">
            <v>271190</v>
          </cell>
        </row>
        <row r="94">
          <cell r="G94">
            <v>46632</v>
          </cell>
          <cell r="H94">
            <v>63111</v>
          </cell>
        </row>
        <row r="95">
          <cell r="G95">
            <v>25266</v>
          </cell>
          <cell r="H95">
            <v>30030</v>
          </cell>
        </row>
        <row r="96">
          <cell r="G96">
            <v>36128</v>
          </cell>
          <cell r="H96">
            <v>30552</v>
          </cell>
        </row>
        <row r="97">
          <cell r="G97">
            <v>43581</v>
          </cell>
          <cell r="H97">
            <v>36635</v>
          </cell>
        </row>
        <row r="98">
          <cell r="G98">
            <v>8607</v>
          </cell>
          <cell r="H98">
            <v>15905</v>
          </cell>
        </row>
        <row r="99">
          <cell r="G99">
            <v>22014</v>
          </cell>
          <cell r="H99">
            <v>33941</v>
          </cell>
        </row>
        <row r="100">
          <cell r="G100">
            <v>6544</v>
          </cell>
          <cell r="H100">
            <v>12369</v>
          </cell>
        </row>
        <row r="101">
          <cell r="G101">
            <v>17583</v>
          </cell>
          <cell r="H101">
            <v>28821</v>
          </cell>
        </row>
        <row r="102">
          <cell r="G102">
            <v>8033</v>
          </cell>
          <cell r="H102">
            <v>10860</v>
          </cell>
        </row>
        <row r="103">
          <cell r="G103">
            <v>3014</v>
          </cell>
          <cell r="H103">
            <v>8966</v>
          </cell>
        </row>
        <row r="104">
          <cell r="G104">
            <v>100699</v>
          </cell>
          <cell r="H104">
            <v>261175</v>
          </cell>
        </row>
        <row r="106">
          <cell r="G106">
            <v>100319</v>
          </cell>
          <cell r="H106">
            <v>250664</v>
          </cell>
        </row>
        <row r="107">
          <cell r="G107">
            <v>61928</v>
          </cell>
          <cell r="H107">
            <v>151313</v>
          </cell>
        </row>
        <row r="108">
          <cell r="G108">
            <v>20697</v>
          </cell>
          <cell r="H108">
            <v>46355</v>
          </cell>
        </row>
        <row r="109">
          <cell r="G109">
            <v>17694</v>
          </cell>
          <cell r="H109">
            <v>52996</v>
          </cell>
        </row>
        <row r="110">
          <cell r="G110">
            <v>614789</v>
          </cell>
          <cell r="H110">
            <v>395055</v>
          </cell>
        </row>
        <row r="112">
          <cell r="G112">
            <v>582202</v>
          </cell>
          <cell r="H112">
            <v>454237</v>
          </cell>
        </row>
        <row r="113">
          <cell r="G113">
            <v>334216</v>
          </cell>
          <cell r="H113">
            <v>146830</v>
          </cell>
        </row>
        <row r="114">
          <cell r="G114">
            <v>9275</v>
          </cell>
          <cell r="H114">
            <v>13708</v>
          </cell>
        </row>
        <row r="115">
          <cell r="G115">
            <v>16000</v>
          </cell>
          <cell r="H115">
            <v>20760</v>
          </cell>
        </row>
        <row r="116">
          <cell r="G116">
            <v>15320</v>
          </cell>
          <cell r="H116">
            <v>23395</v>
          </cell>
        </row>
        <row r="117">
          <cell r="G117">
            <v>22674</v>
          </cell>
          <cell r="H117">
            <v>27450</v>
          </cell>
        </row>
        <row r="118">
          <cell r="G118">
            <v>38051</v>
          </cell>
          <cell r="H118">
            <v>33181</v>
          </cell>
        </row>
        <row r="119">
          <cell r="G119">
            <v>10192</v>
          </cell>
          <cell r="H119">
            <v>12864</v>
          </cell>
        </row>
        <row r="120">
          <cell r="G120">
            <v>13487</v>
          </cell>
          <cell r="H120">
            <v>26873</v>
          </cell>
        </row>
        <row r="121">
          <cell r="G121">
            <v>17405</v>
          </cell>
          <cell r="H121">
            <v>30081</v>
          </cell>
        </row>
        <row r="122">
          <cell r="G122">
            <v>105582</v>
          </cell>
          <cell r="H122">
            <v>119095</v>
          </cell>
        </row>
        <row r="123">
          <cell r="G123">
            <v>545770</v>
          </cell>
          <cell r="H123">
            <v>661283</v>
          </cell>
        </row>
        <row r="125">
          <cell r="G125">
            <v>610890</v>
          </cell>
          <cell r="H125">
            <v>629362</v>
          </cell>
        </row>
        <row r="126">
          <cell r="G126">
            <v>382923</v>
          </cell>
          <cell r="H126">
            <v>276112</v>
          </cell>
        </row>
        <row r="127">
          <cell r="G127">
            <v>8951</v>
          </cell>
          <cell r="H127">
            <v>8492</v>
          </cell>
        </row>
        <row r="128">
          <cell r="G128">
            <v>56319</v>
          </cell>
          <cell r="H128">
            <v>56248</v>
          </cell>
        </row>
        <row r="129">
          <cell r="G129">
            <v>30644</v>
          </cell>
          <cell r="H129">
            <v>49549</v>
          </cell>
        </row>
        <row r="130">
          <cell r="G130">
            <v>20199</v>
          </cell>
          <cell r="H130">
            <v>32754</v>
          </cell>
        </row>
        <row r="131">
          <cell r="G131">
            <v>6839</v>
          </cell>
          <cell r="H131">
            <v>27491</v>
          </cell>
        </row>
        <row r="132">
          <cell r="G132">
            <v>19477</v>
          </cell>
          <cell r="H132">
            <v>36533</v>
          </cell>
        </row>
        <row r="133">
          <cell r="G133">
            <v>11588</v>
          </cell>
          <cell r="H133">
            <v>27468</v>
          </cell>
        </row>
        <row r="134">
          <cell r="G134">
            <v>13292</v>
          </cell>
          <cell r="H134">
            <v>18748</v>
          </cell>
        </row>
        <row r="135">
          <cell r="G135">
            <v>22846</v>
          </cell>
          <cell r="H135">
            <v>52364</v>
          </cell>
        </row>
        <row r="136">
          <cell r="G136">
            <v>15270</v>
          </cell>
          <cell r="H136">
            <v>15242</v>
          </cell>
        </row>
        <row r="137">
          <cell r="G137">
            <v>22542</v>
          </cell>
          <cell r="H137">
            <v>28361</v>
          </cell>
        </row>
        <row r="138">
          <cell r="G138">
            <v>177000</v>
          </cell>
          <cell r="H138">
            <v>371000</v>
          </cell>
        </row>
        <row r="140">
          <cell r="G140">
            <v>184238</v>
          </cell>
          <cell r="H140">
            <v>352397</v>
          </cell>
        </row>
        <row r="141">
          <cell r="G141">
            <v>82821</v>
          </cell>
          <cell r="H141">
            <v>150576</v>
          </cell>
        </row>
        <row r="142">
          <cell r="G142">
            <v>10970</v>
          </cell>
          <cell r="H142">
            <v>37731</v>
          </cell>
        </row>
        <row r="143">
          <cell r="G143">
            <v>45400</v>
          </cell>
          <cell r="H143">
            <v>98720</v>
          </cell>
        </row>
        <row r="144">
          <cell r="G144">
            <v>25367</v>
          </cell>
          <cell r="H144">
            <v>35800</v>
          </cell>
        </row>
        <row r="145">
          <cell r="G145">
            <v>19680</v>
          </cell>
          <cell r="H145">
            <v>29570</v>
          </cell>
        </row>
        <row r="146">
          <cell r="G146">
            <v>94695</v>
          </cell>
          <cell r="H146">
            <v>184574</v>
          </cell>
        </row>
        <row r="148">
          <cell r="G148">
            <v>93982</v>
          </cell>
          <cell r="H148">
            <v>184354</v>
          </cell>
        </row>
        <row r="149">
          <cell r="G149">
            <v>37228</v>
          </cell>
          <cell r="H149">
            <v>65408</v>
          </cell>
        </row>
        <row r="150">
          <cell r="G150">
            <v>5067</v>
          </cell>
          <cell r="H150">
            <v>12968</v>
          </cell>
        </row>
        <row r="151">
          <cell r="G151">
            <v>22626</v>
          </cell>
          <cell r="H151">
            <v>33683</v>
          </cell>
        </row>
        <row r="152">
          <cell r="G152">
            <v>10278</v>
          </cell>
          <cell r="H152">
            <v>17526</v>
          </cell>
        </row>
        <row r="153">
          <cell r="G153">
            <v>18783</v>
          </cell>
          <cell r="H153">
            <v>54769</v>
          </cell>
        </row>
        <row r="154">
          <cell r="G154">
            <v>123990</v>
          </cell>
          <cell r="H154">
            <v>181645</v>
          </cell>
        </row>
        <row r="156">
          <cell r="G156">
            <v>121858</v>
          </cell>
          <cell r="H156">
            <v>185665</v>
          </cell>
        </row>
        <row r="157">
          <cell r="G157">
            <v>60876</v>
          </cell>
          <cell r="H157">
            <v>94916</v>
          </cell>
        </row>
        <row r="158">
          <cell r="G158">
            <v>22417</v>
          </cell>
          <cell r="H158">
            <v>47962</v>
          </cell>
        </row>
        <row r="159">
          <cell r="G159">
            <v>26954</v>
          </cell>
          <cell r="H159">
            <v>28519</v>
          </cell>
        </row>
        <row r="160">
          <cell r="G160">
            <v>11611</v>
          </cell>
          <cell r="H160">
            <v>14268</v>
          </cell>
        </row>
        <row r="161">
          <cell r="G161">
            <v>53253</v>
          </cell>
          <cell r="H161">
            <v>53079</v>
          </cell>
        </row>
        <row r="163">
          <cell r="G163">
            <v>52911</v>
          </cell>
          <cell r="H163">
            <v>51982</v>
          </cell>
        </row>
        <row r="164">
          <cell r="G164">
            <v>32682</v>
          </cell>
          <cell r="H164">
            <v>15626</v>
          </cell>
        </row>
        <row r="165">
          <cell r="G165">
            <v>2569</v>
          </cell>
          <cell r="H165">
            <v>6272</v>
          </cell>
        </row>
        <row r="166">
          <cell r="G166">
            <v>1388</v>
          </cell>
          <cell r="H166">
            <v>4307</v>
          </cell>
        </row>
        <row r="167">
          <cell r="G167">
            <v>16272</v>
          </cell>
          <cell r="H167">
            <v>25777</v>
          </cell>
        </row>
        <row r="168">
          <cell r="G168">
            <v>36674</v>
          </cell>
          <cell r="H168">
            <v>58187</v>
          </cell>
        </row>
        <row r="170">
          <cell r="G170">
            <v>18636</v>
          </cell>
          <cell r="H170">
            <v>52549</v>
          </cell>
        </row>
        <row r="171">
          <cell r="G171">
            <v>9777</v>
          </cell>
          <cell r="H171">
            <v>26278</v>
          </cell>
        </row>
        <row r="172">
          <cell r="G172">
            <v>7687</v>
          </cell>
          <cell r="H172">
            <v>18057</v>
          </cell>
        </row>
        <row r="173">
          <cell r="G173">
            <v>1172</v>
          </cell>
          <cell r="H173">
            <v>8214</v>
          </cell>
        </row>
        <row r="174">
          <cell r="G174">
            <v>227441</v>
          </cell>
          <cell r="H174">
            <v>219423</v>
          </cell>
        </row>
        <row r="176">
          <cell r="G176">
            <v>208541</v>
          </cell>
          <cell r="H176">
            <v>220148</v>
          </cell>
        </row>
        <row r="177">
          <cell r="G177">
            <v>19906</v>
          </cell>
          <cell r="H177">
            <v>32485</v>
          </cell>
        </row>
        <row r="178">
          <cell r="G178">
            <v>78921</v>
          </cell>
          <cell r="H178">
            <v>35708</v>
          </cell>
        </row>
        <row r="179">
          <cell r="G179">
            <v>38166</v>
          </cell>
          <cell r="H179">
            <v>50810</v>
          </cell>
        </row>
        <row r="180">
          <cell r="G180">
            <v>13143</v>
          </cell>
          <cell r="H180">
            <v>21214</v>
          </cell>
        </row>
        <row r="181">
          <cell r="G181">
            <v>10972</v>
          </cell>
          <cell r="H181">
            <v>14645</v>
          </cell>
        </row>
        <row r="182">
          <cell r="G182">
            <v>8958</v>
          </cell>
          <cell r="H182">
            <v>15822</v>
          </cell>
        </row>
        <row r="183">
          <cell r="G183">
            <v>28385</v>
          </cell>
          <cell r="H183">
            <v>32673</v>
          </cell>
        </row>
        <row r="184">
          <cell r="G184">
            <v>10090</v>
          </cell>
          <cell r="H184">
            <v>16791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  <sheetDataSet>
      <sheetData sheetId="0">
        <row r="4">
          <cell r="S4">
            <v>47912</v>
          </cell>
          <cell r="T4">
            <v>200736</v>
          </cell>
          <cell r="U4">
            <v>21670</v>
          </cell>
          <cell r="V4">
            <v>40530</v>
          </cell>
          <cell r="AC4">
            <v>1807967</v>
          </cell>
          <cell r="AD4">
            <v>1722961</v>
          </cell>
        </row>
        <row r="6">
          <cell r="S6">
            <v>47912</v>
          </cell>
          <cell r="T6">
            <v>200736</v>
          </cell>
          <cell r="U6">
            <v>21670</v>
          </cell>
          <cell r="V6">
            <v>40530</v>
          </cell>
          <cell r="AD6">
            <v>1722961</v>
          </cell>
        </row>
        <row r="7">
          <cell r="S7">
            <v>5</v>
          </cell>
          <cell r="T7">
            <v>5795</v>
          </cell>
          <cell r="U7">
            <v>214</v>
          </cell>
          <cell r="V7">
            <v>10576</v>
          </cell>
          <cell r="AD7">
            <v>664655</v>
          </cell>
        </row>
        <row r="8">
          <cell r="S8">
            <v>47907</v>
          </cell>
          <cell r="T8">
            <v>194941</v>
          </cell>
          <cell r="U8">
            <v>21456</v>
          </cell>
          <cell r="V8">
            <v>29954</v>
          </cell>
          <cell r="AD8">
            <v>1058306</v>
          </cell>
        </row>
        <row r="9">
          <cell r="S9">
            <v>5039</v>
          </cell>
          <cell r="T9">
            <v>16442</v>
          </cell>
          <cell r="U9">
            <v>8513</v>
          </cell>
          <cell r="V9">
            <v>26519</v>
          </cell>
          <cell r="AD9">
            <v>599464</v>
          </cell>
        </row>
        <row r="10">
          <cell r="V10">
            <v>9651</v>
          </cell>
          <cell r="AD10">
            <v>269401</v>
          </cell>
        </row>
        <row r="11">
          <cell r="S11">
            <v>5039</v>
          </cell>
          <cell r="T11">
            <v>16442</v>
          </cell>
          <cell r="U11">
            <v>8513</v>
          </cell>
          <cell r="V11">
            <v>16868</v>
          </cell>
          <cell r="AD11">
            <v>330063</v>
          </cell>
        </row>
        <row r="12">
          <cell r="S12">
            <v>0</v>
          </cell>
          <cell r="T12">
            <v>0</v>
          </cell>
          <cell r="U12">
            <v>0</v>
          </cell>
          <cell r="V12">
            <v>1764</v>
          </cell>
          <cell r="AD12">
            <v>51782</v>
          </cell>
        </row>
        <row r="13">
          <cell r="S13">
            <v>0</v>
          </cell>
          <cell r="T13">
            <v>0</v>
          </cell>
          <cell r="U13">
            <v>0</v>
          </cell>
          <cell r="V13">
            <v>4249</v>
          </cell>
          <cell r="AD13">
            <v>54115</v>
          </cell>
        </row>
        <row r="14">
          <cell r="S14">
            <v>13</v>
          </cell>
          <cell r="T14">
            <v>356</v>
          </cell>
          <cell r="U14">
            <v>1670</v>
          </cell>
          <cell r="V14">
            <v>1413</v>
          </cell>
          <cell r="AD14">
            <v>29950</v>
          </cell>
        </row>
        <row r="15">
          <cell r="S15">
            <v>296</v>
          </cell>
          <cell r="T15">
            <v>494</v>
          </cell>
          <cell r="U15">
            <v>4395</v>
          </cell>
          <cell r="V15">
            <v>8176</v>
          </cell>
          <cell r="AD15">
            <v>78115</v>
          </cell>
        </row>
        <row r="16">
          <cell r="S16">
            <v>155</v>
          </cell>
          <cell r="T16">
            <v>109</v>
          </cell>
          <cell r="U16">
            <v>23</v>
          </cell>
          <cell r="V16">
            <v>65</v>
          </cell>
          <cell r="AD16">
            <v>9024</v>
          </cell>
        </row>
        <row r="17">
          <cell r="S17">
            <v>142</v>
          </cell>
          <cell r="T17">
            <v>930</v>
          </cell>
          <cell r="U17">
            <v>79</v>
          </cell>
          <cell r="V17">
            <v>163</v>
          </cell>
          <cell r="AD17">
            <v>39728</v>
          </cell>
        </row>
        <row r="18">
          <cell r="S18">
            <v>246</v>
          </cell>
          <cell r="T18">
            <v>378</v>
          </cell>
          <cell r="U18">
            <v>0</v>
          </cell>
          <cell r="V18">
            <v>89</v>
          </cell>
          <cell r="AD18">
            <v>5144</v>
          </cell>
        </row>
        <row r="19">
          <cell r="S19">
            <v>418</v>
          </cell>
          <cell r="T19">
            <v>1437</v>
          </cell>
          <cell r="U19">
            <v>93</v>
          </cell>
          <cell r="V19">
            <v>306</v>
          </cell>
          <cell r="AD19">
            <v>8580</v>
          </cell>
        </row>
        <row r="20">
          <cell r="S20">
            <v>1768</v>
          </cell>
          <cell r="T20">
            <v>2503</v>
          </cell>
          <cell r="U20">
            <v>172</v>
          </cell>
          <cell r="V20">
            <v>319</v>
          </cell>
          <cell r="AD20">
            <v>14402</v>
          </cell>
        </row>
        <row r="21">
          <cell r="S21">
            <v>299</v>
          </cell>
          <cell r="T21">
            <v>3230</v>
          </cell>
          <cell r="U21">
            <v>114</v>
          </cell>
          <cell r="V21">
            <v>132</v>
          </cell>
          <cell r="AD21">
            <v>10002</v>
          </cell>
        </row>
        <row r="22">
          <cell r="S22">
            <v>601</v>
          </cell>
          <cell r="T22">
            <v>2167</v>
          </cell>
          <cell r="U22">
            <v>63</v>
          </cell>
          <cell r="V22">
            <v>49</v>
          </cell>
          <cell r="AD22">
            <v>8760</v>
          </cell>
        </row>
        <row r="23">
          <cell r="S23">
            <v>372</v>
          </cell>
          <cell r="T23">
            <v>2046</v>
          </cell>
          <cell r="U23">
            <v>1764</v>
          </cell>
          <cell r="V23">
            <v>82</v>
          </cell>
          <cell r="AD23">
            <v>8608</v>
          </cell>
        </row>
        <row r="24">
          <cell r="S24">
            <v>119</v>
          </cell>
          <cell r="T24">
            <v>0</v>
          </cell>
          <cell r="U24">
            <v>1</v>
          </cell>
          <cell r="V24">
            <v>49</v>
          </cell>
          <cell r="AD24">
            <v>4486</v>
          </cell>
        </row>
        <row r="25">
          <cell r="S25">
            <v>610</v>
          </cell>
          <cell r="T25">
            <v>2792</v>
          </cell>
          <cell r="U25">
            <v>139</v>
          </cell>
          <cell r="V25">
            <v>12</v>
          </cell>
          <cell r="AD25">
            <v>7367</v>
          </cell>
        </row>
        <row r="26">
          <cell r="S26">
            <v>4602</v>
          </cell>
          <cell r="T26">
            <v>7548</v>
          </cell>
          <cell r="U26">
            <v>313</v>
          </cell>
          <cell r="V26">
            <v>215</v>
          </cell>
          <cell r="AD26">
            <v>55188</v>
          </cell>
        </row>
        <row r="27">
          <cell r="S27">
            <v>0</v>
          </cell>
          <cell r="T27">
            <v>0</v>
          </cell>
          <cell r="U27">
            <v>0</v>
          </cell>
          <cell r="V27">
            <v>0</v>
          </cell>
          <cell r="AD27">
            <v>15937</v>
          </cell>
        </row>
        <row r="28">
          <cell r="S28">
            <v>4602</v>
          </cell>
          <cell r="T28">
            <v>7548</v>
          </cell>
          <cell r="U28">
            <v>313</v>
          </cell>
          <cell r="V28">
            <v>215</v>
          </cell>
          <cell r="AD28">
            <v>39251</v>
          </cell>
        </row>
        <row r="29">
          <cell r="S29">
            <v>660</v>
          </cell>
          <cell r="T29">
            <v>1531</v>
          </cell>
          <cell r="U29">
            <v>123</v>
          </cell>
          <cell r="V29">
            <v>12</v>
          </cell>
          <cell r="AD29">
            <v>11697</v>
          </cell>
        </row>
        <row r="30">
          <cell r="S30">
            <v>221</v>
          </cell>
          <cell r="T30">
            <v>1082</v>
          </cell>
          <cell r="U30">
            <v>0</v>
          </cell>
          <cell r="V30">
            <v>1</v>
          </cell>
          <cell r="AD30">
            <v>2368</v>
          </cell>
        </row>
        <row r="31">
          <cell r="S31">
            <v>531</v>
          </cell>
          <cell r="T31">
            <v>634</v>
          </cell>
          <cell r="U31">
            <v>38</v>
          </cell>
          <cell r="V31">
            <v>6</v>
          </cell>
          <cell r="AD31">
            <v>2735</v>
          </cell>
        </row>
        <row r="32">
          <cell r="S32">
            <v>381</v>
          </cell>
          <cell r="T32">
            <v>223</v>
          </cell>
          <cell r="U32">
            <v>1</v>
          </cell>
          <cell r="V32">
            <v>13</v>
          </cell>
          <cell r="AD32">
            <v>2022</v>
          </cell>
        </row>
        <row r="33">
          <cell r="S33">
            <v>310</v>
          </cell>
          <cell r="T33">
            <v>403</v>
          </cell>
          <cell r="U33">
            <v>5</v>
          </cell>
          <cell r="V33">
            <v>1</v>
          </cell>
          <cell r="AD33">
            <v>1286</v>
          </cell>
        </row>
        <row r="34">
          <cell r="S34">
            <v>405</v>
          </cell>
          <cell r="T34">
            <v>197</v>
          </cell>
          <cell r="U34">
            <v>49</v>
          </cell>
          <cell r="V34">
            <v>44</v>
          </cell>
          <cell r="AD34">
            <v>1520</v>
          </cell>
        </row>
        <row r="35">
          <cell r="S35">
            <v>173</v>
          </cell>
          <cell r="T35">
            <v>52</v>
          </cell>
          <cell r="U35">
            <v>10</v>
          </cell>
          <cell r="V35">
            <v>8</v>
          </cell>
          <cell r="AD35">
            <v>1161</v>
          </cell>
        </row>
        <row r="36">
          <cell r="S36">
            <v>1213</v>
          </cell>
          <cell r="T36">
            <v>2119</v>
          </cell>
          <cell r="U36">
            <v>67</v>
          </cell>
          <cell r="V36">
            <v>32</v>
          </cell>
          <cell r="AD36">
            <v>6662</v>
          </cell>
        </row>
        <row r="37">
          <cell r="S37">
            <v>302</v>
          </cell>
          <cell r="T37">
            <v>693</v>
          </cell>
          <cell r="U37">
            <v>1</v>
          </cell>
          <cell r="V37">
            <v>4</v>
          </cell>
          <cell r="AD37">
            <v>2610</v>
          </cell>
        </row>
        <row r="38">
          <cell r="S38">
            <v>320</v>
          </cell>
          <cell r="T38">
            <v>608</v>
          </cell>
          <cell r="U38">
            <v>1</v>
          </cell>
          <cell r="V38">
            <v>6</v>
          </cell>
          <cell r="AD38">
            <v>1883</v>
          </cell>
        </row>
        <row r="39">
          <cell r="S39">
            <v>86</v>
          </cell>
          <cell r="T39">
            <v>6</v>
          </cell>
          <cell r="U39">
            <v>18</v>
          </cell>
          <cell r="V39">
            <v>88</v>
          </cell>
          <cell r="AD39">
            <v>5307</v>
          </cell>
        </row>
        <row r="40">
          <cell r="S40">
            <v>7890</v>
          </cell>
          <cell r="T40">
            <v>36805</v>
          </cell>
          <cell r="U40">
            <v>1632</v>
          </cell>
          <cell r="V40">
            <v>1513</v>
          </cell>
          <cell r="AD40">
            <v>200817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AD41">
            <v>62104</v>
          </cell>
        </row>
        <row r="42">
          <cell r="S42">
            <v>7890</v>
          </cell>
          <cell r="T42">
            <v>36805</v>
          </cell>
          <cell r="U42">
            <v>1632</v>
          </cell>
          <cell r="V42">
            <v>1513</v>
          </cell>
          <cell r="AD42">
            <v>138713</v>
          </cell>
        </row>
        <row r="43">
          <cell r="S43">
            <v>508</v>
          </cell>
          <cell r="T43">
            <v>3839</v>
          </cell>
          <cell r="U43">
            <v>1068</v>
          </cell>
          <cell r="V43">
            <v>1044</v>
          </cell>
          <cell r="AD43">
            <v>24737</v>
          </cell>
        </row>
        <row r="44">
          <cell r="S44">
            <v>670</v>
          </cell>
          <cell r="T44">
            <v>3540</v>
          </cell>
          <cell r="U44">
            <v>22</v>
          </cell>
          <cell r="V44">
            <v>49</v>
          </cell>
          <cell r="AD44">
            <v>15495</v>
          </cell>
        </row>
        <row r="45">
          <cell r="S45">
            <v>352</v>
          </cell>
          <cell r="T45">
            <v>2122</v>
          </cell>
          <cell r="U45">
            <v>12</v>
          </cell>
          <cell r="V45">
            <v>41</v>
          </cell>
          <cell r="AD45">
            <v>4504</v>
          </cell>
        </row>
        <row r="46">
          <cell r="S46">
            <v>1874</v>
          </cell>
          <cell r="T46">
            <v>7000</v>
          </cell>
          <cell r="U46">
            <v>261</v>
          </cell>
          <cell r="V46">
            <v>133</v>
          </cell>
          <cell r="AD46">
            <v>23936</v>
          </cell>
        </row>
        <row r="47">
          <cell r="S47">
            <v>930</v>
          </cell>
          <cell r="T47">
            <v>3592</v>
          </cell>
          <cell r="U47">
            <v>35</v>
          </cell>
          <cell r="V47">
            <v>17</v>
          </cell>
          <cell r="AD47">
            <v>12407</v>
          </cell>
        </row>
        <row r="48">
          <cell r="S48">
            <v>795</v>
          </cell>
          <cell r="T48">
            <v>4565</v>
          </cell>
          <cell r="U48">
            <v>40</v>
          </cell>
          <cell r="V48">
            <v>31</v>
          </cell>
          <cell r="AD48">
            <v>11125</v>
          </cell>
        </row>
        <row r="49">
          <cell r="S49">
            <v>419</v>
          </cell>
          <cell r="T49">
            <v>3322</v>
          </cell>
          <cell r="U49">
            <v>47</v>
          </cell>
          <cell r="V49">
            <v>9</v>
          </cell>
          <cell r="AD49">
            <v>7547</v>
          </cell>
        </row>
        <row r="50">
          <cell r="S50">
            <v>1105</v>
          </cell>
          <cell r="T50">
            <v>5997</v>
          </cell>
          <cell r="U50">
            <v>106</v>
          </cell>
          <cell r="V50">
            <v>143</v>
          </cell>
          <cell r="AD50">
            <v>11549</v>
          </cell>
        </row>
        <row r="51">
          <cell r="S51">
            <v>1237</v>
          </cell>
          <cell r="T51">
            <v>2828</v>
          </cell>
          <cell r="U51">
            <v>41</v>
          </cell>
          <cell r="V51">
            <v>46</v>
          </cell>
          <cell r="AD51">
            <v>27413</v>
          </cell>
        </row>
        <row r="52">
          <cell r="S52">
            <v>3318</v>
          </cell>
          <cell r="T52">
            <v>16279</v>
          </cell>
          <cell r="U52">
            <v>2111</v>
          </cell>
          <cell r="V52">
            <v>2789</v>
          </cell>
          <cell r="AD52">
            <v>243115</v>
          </cell>
        </row>
        <row r="53">
          <cell r="S53">
            <v>0</v>
          </cell>
          <cell r="T53">
            <v>9</v>
          </cell>
          <cell r="U53">
            <v>142</v>
          </cell>
          <cell r="V53">
            <v>620</v>
          </cell>
          <cell r="AD53">
            <v>169818</v>
          </cell>
        </row>
        <row r="54">
          <cell r="S54">
            <v>3318</v>
          </cell>
          <cell r="T54">
            <v>16270</v>
          </cell>
          <cell r="U54">
            <v>1969</v>
          </cell>
          <cell r="V54">
            <v>2169</v>
          </cell>
          <cell r="AD54">
            <v>73297</v>
          </cell>
        </row>
        <row r="55">
          <cell r="S55">
            <v>540</v>
          </cell>
          <cell r="T55">
            <v>1308</v>
          </cell>
          <cell r="U55">
            <v>1107</v>
          </cell>
          <cell r="V55">
            <v>1467</v>
          </cell>
          <cell r="AD55">
            <v>20572</v>
          </cell>
        </row>
        <row r="56">
          <cell r="S56">
            <v>682</v>
          </cell>
          <cell r="T56">
            <v>1216</v>
          </cell>
          <cell r="U56">
            <v>250</v>
          </cell>
          <cell r="V56">
            <v>231</v>
          </cell>
          <cell r="AD56">
            <v>8363</v>
          </cell>
        </row>
        <row r="57">
          <cell r="S57">
            <v>675</v>
          </cell>
          <cell r="T57">
            <v>2386</v>
          </cell>
          <cell r="U57">
            <v>290</v>
          </cell>
          <cell r="V57">
            <v>23</v>
          </cell>
          <cell r="AD57">
            <v>7910</v>
          </cell>
        </row>
        <row r="58">
          <cell r="S58">
            <v>436</v>
          </cell>
          <cell r="T58">
            <v>1619</v>
          </cell>
          <cell r="U58">
            <v>22</v>
          </cell>
          <cell r="V58">
            <v>66</v>
          </cell>
          <cell r="AD58">
            <v>6087</v>
          </cell>
        </row>
        <row r="59">
          <cell r="S59">
            <v>203</v>
          </cell>
          <cell r="T59">
            <v>2331</v>
          </cell>
          <cell r="U59">
            <v>134</v>
          </cell>
          <cell r="V59">
            <v>53</v>
          </cell>
          <cell r="AD59">
            <v>5796</v>
          </cell>
        </row>
        <row r="60">
          <cell r="S60">
            <v>239</v>
          </cell>
          <cell r="T60">
            <v>1841</v>
          </cell>
          <cell r="U60">
            <v>37</v>
          </cell>
          <cell r="V60">
            <v>107</v>
          </cell>
          <cell r="AD60">
            <v>5767</v>
          </cell>
        </row>
        <row r="61">
          <cell r="S61">
            <v>160</v>
          </cell>
          <cell r="T61">
            <v>1500</v>
          </cell>
          <cell r="U61">
            <v>60</v>
          </cell>
          <cell r="V61">
            <v>121</v>
          </cell>
          <cell r="AD61">
            <v>6872</v>
          </cell>
        </row>
        <row r="62">
          <cell r="S62">
            <v>180</v>
          </cell>
          <cell r="T62">
            <v>2263</v>
          </cell>
          <cell r="U62">
            <v>67</v>
          </cell>
          <cell r="V62">
            <v>53</v>
          </cell>
          <cell r="AD62">
            <v>6744</v>
          </cell>
        </row>
        <row r="63">
          <cell r="S63">
            <v>203</v>
          </cell>
          <cell r="T63">
            <v>1806</v>
          </cell>
          <cell r="U63">
            <v>2</v>
          </cell>
          <cell r="V63">
            <v>48</v>
          </cell>
          <cell r="AD63">
            <v>5186</v>
          </cell>
        </row>
        <row r="64">
          <cell r="S64">
            <v>4665</v>
          </cell>
          <cell r="T64">
            <v>20662</v>
          </cell>
          <cell r="U64">
            <v>1676</v>
          </cell>
          <cell r="V64">
            <v>1576</v>
          </cell>
          <cell r="AD64">
            <v>171589</v>
          </cell>
        </row>
        <row r="65">
          <cell r="S65">
            <v>0</v>
          </cell>
          <cell r="T65">
            <v>0</v>
          </cell>
          <cell r="U65">
            <v>0</v>
          </cell>
          <cell r="V65">
            <v>0</v>
          </cell>
          <cell r="AD65">
            <v>62804</v>
          </cell>
        </row>
        <row r="66">
          <cell r="S66">
            <v>4665</v>
          </cell>
          <cell r="T66">
            <v>20662</v>
          </cell>
          <cell r="U66">
            <v>1676</v>
          </cell>
          <cell r="V66">
            <v>1576</v>
          </cell>
          <cell r="AD66">
            <v>108785</v>
          </cell>
        </row>
        <row r="67">
          <cell r="S67">
            <v>283</v>
          </cell>
          <cell r="T67">
            <v>571</v>
          </cell>
          <cell r="U67">
            <v>6</v>
          </cell>
          <cell r="V67">
            <v>501</v>
          </cell>
          <cell r="AD67">
            <v>22564</v>
          </cell>
        </row>
        <row r="68">
          <cell r="S68">
            <v>215</v>
          </cell>
          <cell r="T68">
            <v>1067</v>
          </cell>
          <cell r="U68">
            <v>231</v>
          </cell>
          <cell r="V68">
            <v>129</v>
          </cell>
          <cell r="AD68">
            <v>20205</v>
          </cell>
        </row>
        <row r="69">
          <cell r="S69">
            <v>371</v>
          </cell>
          <cell r="T69">
            <v>1357</v>
          </cell>
          <cell r="U69">
            <v>457</v>
          </cell>
          <cell r="V69">
            <v>408</v>
          </cell>
          <cell r="AD69">
            <v>11438</v>
          </cell>
        </row>
        <row r="70">
          <cell r="S70">
            <v>603</v>
          </cell>
          <cell r="T70">
            <v>2975</v>
          </cell>
          <cell r="U70">
            <v>239</v>
          </cell>
          <cell r="V70">
            <v>111</v>
          </cell>
          <cell r="AD70">
            <v>10693</v>
          </cell>
        </row>
        <row r="71">
          <cell r="S71">
            <v>416</v>
          </cell>
          <cell r="T71">
            <v>2391</v>
          </cell>
          <cell r="U71">
            <v>330</v>
          </cell>
          <cell r="V71">
            <v>45</v>
          </cell>
          <cell r="AD71">
            <v>5486</v>
          </cell>
        </row>
        <row r="72">
          <cell r="S72">
            <v>1172</v>
          </cell>
          <cell r="T72">
            <v>4695</v>
          </cell>
          <cell r="U72">
            <v>296</v>
          </cell>
          <cell r="V72">
            <v>185</v>
          </cell>
          <cell r="AD72">
            <v>19122</v>
          </cell>
        </row>
        <row r="73">
          <cell r="S73">
            <v>547</v>
          </cell>
          <cell r="T73">
            <v>3496</v>
          </cell>
          <cell r="U73">
            <v>88</v>
          </cell>
          <cell r="V73">
            <v>23</v>
          </cell>
          <cell r="AD73">
            <v>8719</v>
          </cell>
        </row>
        <row r="74">
          <cell r="S74">
            <v>171</v>
          </cell>
          <cell r="T74">
            <v>236</v>
          </cell>
          <cell r="U74">
            <v>5</v>
          </cell>
          <cell r="V74">
            <v>22</v>
          </cell>
          <cell r="AD74">
            <v>1478</v>
          </cell>
        </row>
        <row r="75">
          <cell r="S75">
            <v>18</v>
          </cell>
          <cell r="T75">
            <v>1849</v>
          </cell>
          <cell r="U75">
            <v>0</v>
          </cell>
          <cell r="V75">
            <v>79</v>
          </cell>
          <cell r="AD75">
            <v>2853</v>
          </cell>
        </row>
        <row r="76">
          <cell r="S76">
            <v>216</v>
          </cell>
          <cell r="T76">
            <v>605</v>
          </cell>
          <cell r="U76">
            <v>24</v>
          </cell>
          <cell r="V76">
            <v>19</v>
          </cell>
          <cell r="AD76">
            <v>2454</v>
          </cell>
        </row>
        <row r="77">
          <cell r="S77">
            <v>381</v>
          </cell>
          <cell r="T77">
            <v>458</v>
          </cell>
          <cell r="U77">
            <v>0</v>
          </cell>
          <cell r="V77">
            <v>24</v>
          </cell>
          <cell r="AD77">
            <v>1834</v>
          </cell>
        </row>
        <row r="78">
          <cell r="S78">
            <v>207</v>
          </cell>
          <cell r="T78">
            <v>469</v>
          </cell>
          <cell r="U78">
            <v>0</v>
          </cell>
          <cell r="V78">
            <v>4</v>
          </cell>
          <cell r="AD78">
            <v>1206</v>
          </cell>
        </row>
        <row r="79">
          <cell r="S79">
            <v>65</v>
          </cell>
          <cell r="T79">
            <v>493</v>
          </cell>
          <cell r="U79">
            <v>0</v>
          </cell>
          <cell r="V79">
            <v>26</v>
          </cell>
          <cell r="AD79">
            <v>733</v>
          </cell>
        </row>
        <row r="80">
          <cell r="S80">
            <v>3866</v>
          </cell>
          <cell r="T80">
            <v>6356</v>
          </cell>
          <cell r="U80">
            <v>414</v>
          </cell>
          <cell r="V80">
            <v>434</v>
          </cell>
          <cell r="AD80">
            <v>44250</v>
          </cell>
        </row>
        <row r="81">
          <cell r="S81">
            <v>0</v>
          </cell>
          <cell r="T81">
            <v>0</v>
          </cell>
          <cell r="U81">
            <v>0</v>
          </cell>
          <cell r="V81">
            <v>0</v>
          </cell>
          <cell r="AD81">
            <v>3395</v>
          </cell>
        </row>
        <row r="82">
          <cell r="S82">
            <v>3866</v>
          </cell>
          <cell r="T82">
            <v>6356</v>
          </cell>
          <cell r="U82">
            <v>414</v>
          </cell>
          <cell r="V82">
            <v>434</v>
          </cell>
          <cell r="AD82">
            <v>40855</v>
          </cell>
        </row>
        <row r="83">
          <cell r="S83">
            <v>553</v>
          </cell>
          <cell r="T83">
            <v>1300</v>
          </cell>
          <cell r="U83">
            <v>173</v>
          </cell>
          <cell r="V83">
            <v>212</v>
          </cell>
          <cell r="AD83">
            <v>16363</v>
          </cell>
        </row>
        <row r="84">
          <cell r="S84">
            <v>600</v>
          </cell>
          <cell r="T84">
            <v>1015</v>
          </cell>
          <cell r="U84">
            <v>20</v>
          </cell>
          <cell r="V84">
            <v>10</v>
          </cell>
          <cell r="AD84">
            <v>6003</v>
          </cell>
        </row>
        <row r="85">
          <cell r="S85">
            <v>272</v>
          </cell>
          <cell r="T85">
            <v>448</v>
          </cell>
          <cell r="U85">
            <v>12</v>
          </cell>
          <cell r="V85">
            <v>20</v>
          </cell>
          <cell r="AD85">
            <v>2026</v>
          </cell>
        </row>
        <row r="86">
          <cell r="S86">
            <v>261</v>
          </cell>
          <cell r="T86">
            <v>597</v>
          </cell>
          <cell r="U86">
            <v>15</v>
          </cell>
          <cell r="V86">
            <v>27</v>
          </cell>
          <cell r="AD86">
            <v>2455</v>
          </cell>
        </row>
        <row r="87">
          <cell r="S87">
            <v>393</v>
          </cell>
          <cell r="T87">
            <v>613</v>
          </cell>
          <cell r="U87">
            <v>49</v>
          </cell>
          <cell r="V87">
            <v>46</v>
          </cell>
          <cell r="AD87">
            <v>4044</v>
          </cell>
        </row>
        <row r="88">
          <cell r="S88">
            <v>581</v>
          </cell>
          <cell r="T88">
            <v>951</v>
          </cell>
          <cell r="U88">
            <v>51</v>
          </cell>
          <cell r="V88">
            <v>46</v>
          </cell>
          <cell r="AD88">
            <v>3291</v>
          </cell>
        </row>
        <row r="89">
          <cell r="S89">
            <v>805</v>
          </cell>
          <cell r="T89">
            <v>933</v>
          </cell>
          <cell r="U89">
            <v>56</v>
          </cell>
          <cell r="V89">
            <v>14</v>
          </cell>
          <cell r="AD89">
            <v>3857</v>
          </cell>
        </row>
        <row r="90">
          <cell r="S90">
            <v>401</v>
          </cell>
          <cell r="T90">
            <v>499</v>
          </cell>
          <cell r="U90">
            <v>38</v>
          </cell>
          <cell r="V90">
            <v>59</v>
          </cell>
          <cell r="AD90">
            <v>2816</v>
          </cell>
        </row>
        <row r="91">
          <cell r="S91">
            <v>2562</v>
          </cell>
          <cell r="T91">
            <v>12286</v>
          </cell>
          <cell r="U91">
            <v>548</v>
          </cell>
          <cell r="V91">
            <v>363</v>
          </cell>
          <cell r="AD91">
            <v>41659</v>
          </cell>
        </row>
        <row r="92">
          <cell r="S92">
            <v>0</v>
          </cell>
          <cell r="T92">
            <v>10</v>
          </cell>
          <cell r="U92">
            <v>0</v>
          </cell>
          <cell r="V92">
            <v>0</v>
          </cell>
          <cell r="AD92">
            <v>3573</v>
          </cell>
        </row>
        <row r="93">
          <cell r="S93">
            <v>2562</v>
          </cell>
          <cell r="T93">
            <v>12276</v>
          </cell>
          <cell r="U93">
            <v>548</v>
          </cell>
          <cell r="V93">
            <v>363</v>
          </cell>
          <cell r="AD93">
            <v>38086</v>
          </cell>
        </row>
        <row r="94">
          <cell r="S94">
            <v>133</v>
          </cell>
          <cell r="T94">
            <v>1648</v>
          </cell>
          <cell r="U94">
            <v>152</v>
          </cell>
          <cell r="V94">
            <v>171</v>
          </cell>
          <cell r="AD94">
            <v>8353</v>
          </cell>
        </row>
        <row r="95">
          <cell r="S95">
            <v>343</v>
          </cell>
          <cell r="T95">
            <v>1247</v>
          </cell>
          <cell r="U95">
            <v>5</v>
          </cell>
          <cell r="V95">
            <v>34</v>
          </cell>
          <cell r="AD95">
            <v>3150</v>
          </cell>
        </row>
        <row r="96">
          <cell r="S96">
            <v>374</v>
          </cell>
          <cell r="T96">
            <v>688</v>
          </cell>
          <cell r="U96">
            <v>3</v>
          </cell>
          <cell r="V96">
            <v>10</v>
          </cell>
          <cell r="AD96">
            <v>4945</v>
          </cell>
        </row>
        <row r="97">
          <cell r="S97">
            <v>254</v>
          </cell>
          <cell r="T97">
            <v>2906</v>
          </cell>
          <cell r="U97">
            <v>52</v>
          </cell>
          <cell r="V97">
            <v>73</v>
          </cell>
          <cell r="AD97">
            <v>6696</v>
          </cell>
        </row>
        <row r="98">
          <cell r="S98">
            <v>293</v>
          </cell>
          <cell r="T98">
            <v>1258</v>
          </cell>
          <cell r="U98">
            <v>0</v>
          </cell>
          <cell r="V98">
            <v>4</v>
          </cell>
          <cell r="AD98">
            <v>2062</v>
          </cell>
        </row>
        <row r="99">
          <cell r="S99">
            <v>450</v>
          </cell>
          <cell r="T99">
            <v>1496</v>
          </cell>
          <cell r="U99">
            <v>303</v>
          </cell>
          <cell r="V99">
            <v>55</v>
          </cell>
          <cell r="AD99">
            <v>6317</v>
          </cell>
        </row>
        <row r="100">
          <cell r="S100">
            <v>91</v>
          </cell>
          <cell r="T100">
            <v>480</v>
          </cell>
          <cell r="U100">
            <v>5</v>
          </cell>
          <cell r="V100">
            <v>3</v>
          </cell>
          <cell r="AD100">
            <v>1205</v>
          </cell>
        </row>
        <row r="101">
          <cell r="S101">
            <v>542</v>
          </cell>
          <cell r="T101">
            <v>1200</v>
          </cell>
          <cell r="U101">
            <v>19</v>
          </cell>
          <cell r="V101">
            <v>8</v>
          </cell>
          <cell r="AD101">
            <v>2885</v>
          </cell>
        </row>
        <row r="102">
          <cell r="S102">
            <v>42</v>
          </cell>
          <cell r="T102">
            <v>1111</v>
          </cell>
          <cell r="U102">
            <v>9</v>
          </cell>
          <cell r="V102">
            <v>3</v>
          </cell>
          <cell r="AD102">
            <v>1900</v>
          </cell>
        </row>
        <row r="103">
          <cell r="S103">
            <v>40</v>
          </cell>
          <cell r="T103">
            <v>242</v>
          </cell>
          <cell r="U103">
            <v>0</v>
          </cell>
          <cell r="V103">
            <v>2</v>
          </cell>
          <cell r="AD103">
            <v>573</v>
          </cell>
        </row>
        <row r="104">
          <cell r="S104">
            <v>544</v>
          </cell>
          <cell r="T104">
            <v>22957</v>
          </cell>
          <cell r="U104">
            <v>310</v>
          </cell>
          <cell r="V104">
            <v>334</v>
          </cell>
          <cell r="AD104">
            <v>18681</v>
          </cell>
        </row>
        <row r="105">
          <cell r="S105">
            <v>0</v>
          </cell>
          <cell r="T105">
            <v>5775</v>
          </cell>
          <cell r="U105">
            <v>19</v>
          </cell>
          <cell r="V105">
            <v>0</v>
          </cell>
          <cell r="AD105">
            <v>4427</v>
          </cell>
        </row>
        <row r="106">
          <cell r="S106">
            <v>544</v>
          </cell>
          <cell r="T106">
            <v>17182</v>
          </cell>
          <cell r="U106">
            <v>291</v>
          </cell>
          <cell r="V106">
            <v>334</v>
          </cell>
          <cell r="AD106">
            <v>14254</v>
          </cell>
        </row>
        <row r="107">
          <cell r="S107">
            <v>47</v>
          </cell>
          <cell r="T107">
            <v>8616</v>
          </cell>
          <cell r="U107">
            <v>284</v>
          </cell>
          <cell r="V107">
            <v>301</v>
          </cell>
          <cell r="AD107">
            <v>8112</v>
          </cell>
        </row>
        <row r="108">
          <cell r="S108">
            <v>408</v>
          </cell>
          <cell r="T108">
            <v>2593</v>
          </cell>
          <cell r="U108">
            <v>0</v>
          </cell>
          <cell r="V108">
            <v>7</v>
          </cell>
          <cell r="AD108">
            <v>3767</v>
          </cell>
        </row>
        <row r="109">
          <cell r="S109">
            <v>89</v>
          </cell>
          <cell r="T109">
            <v>5973</v>
          </cell>
          <cell r="U109">
            <v>7</v>
          </cell>
          <cell r="V109">
            <v>26</v>
          </cell>
          <cell r="AD109">
            <v>2375</v>
          </cell>
        </row>
        <row r="110">
          <cell r="S110">
            <v>4086</v>
          </cell>
          <cell r="T110">
            <v>13416</v>
          </cell>
          <cell r="U110">
            <v>482</v>
          </cell>
          <cell r="V110">
            <v>957</v>
          </cell>
          <cell r="AD110">
            <v>89013</v>
          </cell>
        </row>
        <row r="111"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AD111">
            <v>28280</v>
          </cell>
        </row>
        <row r="112">
          <cell r="S112">
            <v>4086</v>
          </cell>
          <cell r="T112">
            <v>13416</v>
          </cell>
          <cell r="U112">
            <v>482</v>
          </cell>
          <cell r="V112">
            <v>957</v>
          </cell>
          <cell r="AD112">
            <v>60733</v>
          </cell>
        </row>
        <row r="113">
          <cell r="S113">
            <v>634</v>
          </cell>
          <cell r="T113">
            <v>2651</v>
          </cell>
          <cell r="U113">
            <v>365</v>
          </cell>
          <cell r="V113">
            <v>530</v>
          </cell>
          <cell r="AD113">
            <v>25926</v>
          </cell>
        </row>
        <row r="114">
          <cell r="S114">
            <v>266</v>
          </cell>
          <cell r="T114">
            <v>1147</v>
          </cell>
          <cell r="U114">
            <v>1</v>
          </cell>
          <cell r="V114">
            <v>18</v>
          </cell>
          <cell r="AD114">
            <v>2260</v>
          </cell>
        </row>
        <row r="115">
          <cell r="S115">
            <v>325</v>
          </cell>
          <cell r="T115">
            <v>1228</v>
          </cell>
          <cell r="U115">
            <v>13</v>
          </cell>
          <cell r="V115">
            <v>42</v>
          </cell>
          <cell r="AD115">
            <v>2750</v>
          </cell>
        </row>
        <row r="116">
          <cell r="S116">
            <v>413</v>
          </cell>
          <cell r="T116">
            <v>1515</v>
          </cell>
          <cell r="U116">
            <v>1</v>
          </cell>
          <cell r="V116">
            <v>34</v>
          </cell>
          <cell r="AD116">
            <v>3873</v>
          </cell>
        </row>
        <row r="117">
          <cell r="S117">
            <v>390</v>
          </cell>
          <cell r="T117">
            <v>1232</v>
          </cell>
          <cell r="U117">
            <v>10</v>
          </cell>
          <cell r="V117">
            <v>87</v>
          </cell>
          <cell r="AD117">
            <v>2859</v>
          </cell>
        </row>
        <row r="118">
          <cell r="S118">
            <v>505</v>
          </cell>
          <cell r="T118">
            <v>1127</v>
          </cell>
          <cell r="U118">
            <v>2</v>
          </cell>
          <cell r="V118">
            <v>62</v>
          </cell>
          <cell r="AD118">
            <v>4089</v>
          </cell>
        </row>
        <row r="119">
          <cell r="S119">
            <v>182</v>
          </cell>
          <cell r="T119">
            <v>440</v>
          </cell>
          <cell r="U119">
            <v>7</v>
          </cell>
          <cell r="V119">
            <v>24</v>
          </cell>
          <cell r="AD119">
            <v>1665</v>
          </cell>
        </row>
        <row r="120">
          <cell r="S120">
            <v>313</v>
          </cell>
          <cell r="T120">
            <v>689</v>
          </cell>
          <cell r="U120">
            <v>20</v>
          </cell>
          <cell r="V120">
            <v>48</v>
          </cell>
          <cell r="AD120">
            <v>3179</v>
          </cell>
        </row>
        <row r="121">
          <cell r="S121">
            <v>397</v>
          </cell>
          <cell r="T121">
            <v>1198</v>
          </cell>
          <cell r="U121">
            <v>3</v>
          </cell>
          <cell r="V121">
            <v>43</v>
          </cell>
          <cell r="AD121">
            <v>3298</v>
          </cell>
        </row>
        <row r="122">
          <cell r="S122">
            <v>661</v>
          </cell>
          <cell r="T122">
            <v>2189</v>
          </cell>
          <cell r="U122">
            <v>60</v>
          </cell>
          <cell r="V122">
            <v>69</v>
          </cell>
          <cell r="AD122">
            <v>10834</v>
          </cell>
        </row>
        <row r="123">
          <cell r="S123">
            <v>4604</v>
          </cell>
          <cell r="T123">
            <v>13359</v>
          </cell>
          <cell r="U123">
            <v>3458</v>
          </cell>
          <cell r="V123">
            <v>3769</v>
          </cell>
          <cell r="AD123">
            <v>115850</v>
          </cell>
        </row>
        <row r="124">
          <cell r="S124">
            <v>0</v>
          </cell>
          <cell r="T124">
            <v>0</v>
          </cell>
          <cell r="U124">
            <v>0</v>
          </cell>
          <cell r="V124">
            <v>241</v>
          </cell>
          <cell r="AD124">
            <v>21476</v>
          </cell>
        </row>
        <row r="125">
          <cell r="S125">
            <v>4604</v>
          </cell>
          <cell r="T125">
            <v>13359</v>
          </cell>
          <cell r="U125">
            <v>3458</v>
          </cell>
          <cell r="V125">
            <v>3528</v>
          </cell>
          <cell r="AD125">
            <v>94374</v>
          </cell>
        </row>
        <row r="126">
          <cell r="S126">
            <v>608</v>
          </cell>
          <cell r="T126">
            <v>204</v>
          </cell>
          <cell r="U126">
            <v>2261</v>
          </cell>
          <cell r="V126">
            <v>2709</v>
          </cell>
          <cell r="AD126">
            <v>43133</v>
          </cell>
        </row>
        <row r="127">
          <cell r="S127">
            <v>103</v>
          </cell>
          <cell r="T127">
            <v>608</v>
          </cell>
          <cell r="U127">
            <v>14</v>
          </cell>
          <cell r="V127">
            <v>43</v>
          </cell>
          <cell r="AD127">
            <v>2336</v>
          </cell>
        </row>
        <row r="128">
          <cell r="S128">
            <v>559</v>
          </cell>
          <cell r="T128">
            <v>2458</v>
          </cell>
          <cell r="U128">
            <v>316</v>
          </cell>
          <cell r="V128">
            <v>132</v>
          </cell>
          <cell r="AD128">
            <v>9804</v>
          </cell>
        </row>
        <row r="129">
          <cell r="S129">
            <v>607</v>
          </cell>
          <cell r="T129">
            <v>2428</v>
          </cell>
          <cell r="U129">
            <v>254</v>
          </cell>
          <cell r="V129">
            <v>83</v>
          </cell>
          <cell r="AD129">
            <v>7164</v>
          </cell>
        </row>
        <row r="130">
          <cell r="S130">
            <v>516</v>
          </cell>
          <cell r="T130">
            <v>1420</v>
          </cell>
          <cell r="U130">
            <v>34</v>
          </cell>
          <cell r="V130">
            <v>60</v>
          </cell>
          <cell r="AD130">
            <v>4180</v>
          </cell>
        </row>
        <row r="131">
          <cell r="S131">
            <v>153</v>
          </cell>
          <cell r="T131">
            <v>1574</v>
          </cell>
          <cell r="U131">
            <v>7</v>
          </cell>
          <cell r="V131">
            <v>12</v>
          </cell>
          <cell r="AD131">
            <v>5078</v>
          </cell>
        </row>
        <row r="132">
          <cell r="S132">
            <v>354</v>
          </cell>
          <cell r="T132">
            <v>1472</v>
          </cell>
          <cell r="U132">
            <v>139</v>
          </cell>
          <cell r="V132">
            <v>63</v>
          </cell>
          <cell r="AD132">
            <v>4746</v>
          </cell>
        </row>
        <row r="133">
          <cell r="S133">
            <v>207</v>
          </cell>
          <cell r="T133">
            <v>1031</v>
          </cell>
          <cell r="U133">
            <v>78</v>
          </cell>
          <cell r="V133">
            <v>42</v>
          </cell>
          <cell r="AD133">
            <v>3471</v>
          </cell>
        </row>
        <row r="134">
          <cell r="S134">
            <v>262</v>
          </cell>
          <cell r="T134">
            <v>432</v>
          </cell>
          <cell r="U134">
            <v>21</v>
          </cell>
          <cell r="V134">
            <v>65</v>
          </cell>
          <cell r="AD134">
            <v>2622</v>
          </cell>
        </row>
        <row r="135">
          <cell r="S135">
            <v>611</v>
          </cell>
          <cell r="T135">
            <v>790</v>
          </cell>
          <cell r="U135">
            <v>146</v>
          </cell>
          <cell r="V135">
            <v>203</v>
          </cell>
          <cell r="AD135">
            <v>4659</v>
          </cell>
        </row>
        <row r="136">
          <cell r="S136">
            <v>152</v>
          </cell>
          <cell r="T136">
            <v>273</v>
          </cell>
          <cell r="U136">
            <v>35</v>
          </cell>
          <cell r="V136">
            <v>27</v>
          </cell>
          <cell r="AD136">
            <v>3151</v>
          </cell>
        </row>
        <row r="137">
          <cell r="S137">
            <v>472</v>
          </cell>
          <cell r="T137">
            <v>669</v>
          </cell>
          <cell r="U137">
            <v>153</v>
          </cell>
          <cell r="V137">
            <v>89</v>
          </cell>
          <cell r="AD137">
            <v>4030</v>
          </cell>
        </row>
        <row r="138">
          <cell r="S138">
            <v>2648</v>
          </cell>
          <cell r="T138">
            <v>11847</v>
          </cell>
          <cell r="U138">
            <v>759</v>
          </cell>
          <cell r="V138">
            <v>730</v>
          </cell>
          <cell r="AD138">
            <v>40662</v>
          </cell>
        </row>
        <row r="139"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AD139">
            <v>4669</v>
          </cell>
        </row>
        <row r="140">
          <cell r="S140">
            <v>2648</v>
          </cell>
          <cell r="T140">
            <v>11847</v>
          </cell>
          <cell r="U140">
            <v>759</v>
          </cell>
          <cell r="V140">
            <v>730</v>
          </cell>
          <cell r="AD140">
            <v>35993</v>
          </cell>
        </row>
        <row r="141">
          <cell r="S141">
            <v>782</v>
          </cell>
          <cell r="T141">
            <v>2637</v>
          </cell>
          <cell r="U141">
            <v>401</v>
          </cell>
          <cell r="V141">
            <v>504</v>
          </cell>
          <cell r="AD141">
            <v>14104</v>
          </cell>
        </row>
        <row r="142">
          <cell r="S142">
            <v>346</v>
          </cell>
          <cell r="T142">
            <v>2021</v>
          </cell>
          <cell r="U142">
            <v>40</v>
          </cell>
          <cell r="V142">
            <v>10</v>
          </cell>
          <cell r="AD142">
            <v>3840</v>
          </cell>
        </row>
        <row r="143">
          <cell r="S143">
            <v>943</v>
          </cell>
          <cell r="T143">
            <v>2772</v>
          </cell>
          <cell r="U143">
            <v>76</v>
          </cell>
          <cell r="V143">
            <v>85</v>
          </cell>
          <cell r="AD143">
            <v>9687</v>
          </cell>
        </row>
        <row r="144">
          <cell r="S144">
            <v>314</v>
          </cell>
          <cell r="T144">
            <v>2946</v>
          </cell>
          <cell r="U144">
            <v>177</v>
          </cell>
          <cell r="V144">
            <v>81</v>
          </cell>
          <cell r="AD144">
            <v>5031</v>
          </cell>
        </row>
        <row r="145">
          <cell r="S145">
            <v>263</v>
          </cell>
          <cell r="T145">
            <v>1471</v>
          </cell>
          <cell r="U145">
            <v>65</v>
          </cell>
          <cell r="V145">
            <v>50</v>
          </cell>
          <cell r="AD145">
            <v>3331</v>
          </cell>
        </row>
        <row r="146">
          <cell r="S146">
            <v>704</v>
          </cell>
          <cell r="T146">
            <v>7646</v>
          </cell>
          <cell r="U146">
            <v>150</v>
          </cell>
          <cell r="V146">
            <v>343</v>
          </cell>
          <cell r="AD146">
            <v>23290</v>
          </cell>
        </row>
        <row r="147">
          <cell r="S147">
            <v>0</v>
          </cell>
          <cell r="T147">
            <v>1</v>
          </cell>
          <cell r="U147">
            <v>0</v>
          </cell>
          <cell r="V147">
            <v>42</v>
          </cell>
          <cell r="AD147">
            <v>4451</v>
          </cell>
        </row>
        <row r="148">
          <cell r="S148">
            <v>704</v>
          </cell>
          <cell r="T148">
            <v>7645</v>
          </cell>
          <cell r="U148">
            <v>150</v>
          </cell>
          <cell r="V148">
            <v>301</v>
          </cell>
          <cell r="AD148">
            <v>18839</v>
          </cell>
        </row>
        <row r="149">
          <cell r="S149">
            <v>187</v>
          </cell>
          <cell r="T149">
            <v>1754</v>
          </cell>
          <cell r="U149">
            <v>50</v>
          </cell>
          <cell r="V149">
            <v>102</v>
          </cell>
          <cell r="AD149">
            <v>5586</v>
          </cell>
        </row>
        <row r="150">
          <cell r="S150">
            <v>67</v>
          </cell>
          <cell r="T150">
            <v>723</v>
          </cell>
          <cell r="U150">
            <v>12</v>
          </cell>
          <cell r="V150">
            <v>14</v>
          </cell>
          <cell r="AD150">
            <v>1419</v>
          </cell>
        </row>
        <row r="151">
          <cell r="S151">
            <v>236</v>
          </cell>
          <cell r="T151">
            <v>1761</v>
          </cell>
          <cell r="U151">
            <v>21</v>
          </cell>
          <cell r="V151">
            <v>8</v>
          </cell>
          <cell r="AD151">
            <v>4414</v>
          </cell>
        </row>
        <row r="152">
          <cell r="S152">
            <v>142</v>
          </cell>
          <cell r="T152">
            <v>1721</v>
          </cell>
          <cell r="U152">
            <v>0</v>
          </cell>
          <cell r="V152">
            <v>41</v>
          </cell>
          <cell r="AD152">
            <v>2111</v>
          </cell>
        </row>
        <row r="153">
          <cell r="S153">
            <v>72</v>
          </cell>
          <cell r="T153">
            <v>1686</v>
          </cell>
          <cell r="U153">
            <v>67</v>
          </cell>
          <cell r="V153">
            <v>136</v>
          </cell>
          <cell r="AD153">
            <v>5309</v>
          </cell>
        </row>
        <row r="154">
          <cell r="S154">
            <v>1103</v>
          </cell>
          <cell r="T154">
            <v>1831</v>
          </cell>
          <cell r="U154">
            <v>436</v>
          </cell>
          <cell r="V154">
            <v>631</v>
          </cell>
          <cell r="AD154">
            <v>25533</v>
          </cell>
        </row>
        <row r="155"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AD155">
            <v>4851</v>
          </cell>
        </row>
        <row r="156">
          <cell r="S156">
            <v>1103</v>
          </cell>
          <cell r="T156">
            <v>1831</v>
          </cell>
          <cell r="U156">
            <v>436</v>
          </cell>
          <cell r="V156">
            <v>631</v>
          </cell>
          <cell r="AD156">
            <v>20682</v>
          </cell>
        </row>
        <row r="157">
          <cell r="S157">
            <v>360</v>
          </cell>
          <cell r="T157">
            <v>842</v>
          </cell>
          <cell r="U157">
            <v>390</v>
          </cell>
          <cell r="V157">
            <v>513</v>
          </cell>
          <cell r="AD157">
            <v>11854</v>
          </cell>
        </row>
        <row r="158">
          <cell r="S158">
            <v>545</v>
          </cell>
          <cell r="T158">
            <v>649</v>
          </cell>
          <cell r="U158">
            <v>33</v>
          </cell>
          <cell r="V158">
            <v>38</v>
          </cell>
          <cell r="AD158">
            <v>3636</v>
          </cell>
        </row>
        <row r="159">
          <cell r="S159">
            <v>164</v>
          </cell>
          <cell r="T159">
            <v>213</v>
          </cell>
          <cell r="U159">
            <v>13</v>
          </cell>
          <cell r="V159">
            <v>46</v>
          </cell>
          <cell r="AD159">
            <v>3863</v>
          </cell>
        </row>
        <row r="160">
          <cell r="S160">
            <v>34</v>
          </cell>
          <cell r="T160">
            <v>127</v>
          </cell>
          <cell r="V160">
            <v>34</v>
          </cell>
          <cell r="AD160">
            <v>1329</v>
          </cell>
        </row>
        <row r="161">
          <cell r="S161">
            <v>0</v>
          </cell>
          <cell r="T161">
            <v>1921</v>
          </cell>
          <cell r="U161">
            <v>18</v>
          </cell>
          <cell r="V161">
            <v>38</v>
          </cell>
          <cell r="AD161">
            <v>10727</v>
          </cell>
        </row>
        <row r="162"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AD162">
            <v>1616</v>
          </cell>
        </row>
        <row r="163">
          <cell r="S163">
            <v>0</v>
          </cell>
          <cell r="T163">
            <v>1921</v>
          </cell>
          <cell r="U163">
            <v>18</v>
          </cell>
          <cell r="V163">
            <v>38</v>
          </cell>
          <cell r="AD163">
            <v>9111</v>
          </cell>
        </row>
        <row r="164">
          <cell r="S164">
            <v>0</v>
          </cell>
          <cell r="T164">
            <v>33</v>
          </cell>
          <cell r="U164">
            <v>10</v>
          </cell>
          <cell r="V164">
            <v>18</v>
          </cell>
          <cell r="AD164">
            <v>5334</v>
          </cell>
        </row>
        <row r="165">
          <cell r="S165">
            <v>0</v>
          </cell>
          <cell r="T165">
            <v>9</v>
          </cell>
          <cell r="U165">
            <v>2</v>
          </cell>
          <cell r="V165">
            <v>6</v>
          </cell>
          <cell r="AD165">
            <v>454</v>
          </cell>
        </row>
        <row r="166">
          <cell r="S166">
            <v>0</v>
          </cell>
          <cell r="T166">
            <v>104</v>
          </cell>
          <cell r="U166">
            <v>0</v>
          </cell>
          <cell r="V166">
            <v>0</v>
          </cell>
          <cell r="AD166">
            <v>701</v>
          </cell>
        </row>
        <row r="167">
          <cell r="S167">
            <v>0</v>
          </cell>
          <cell r="T167">
            <v>1775</v>
          </cell>
          <cell r="U167">
            <v>6</v>
          </cell>
          <cell r="V167">
            <v>14</v>
          </cell>
          <cell r="AD167">
            <v>2622</v>
          </cell>
        </row>
        <row r="168">
          <cell r="S168">
            <v>223</v>
          </cell>
          <cell r="T168">
            <v>1005</v>
          </cell>
          <cell r="U168">
            <v>57</v>
          </cell>
          <cell r="V168">
            <v>62</v>
          </cell>
          <cell r="AD168">
            <v>8175</v>
          </cell>
        </row>
        <row r="169">
          <cell r="S169">
            <v>5</v>
          </cell>
          <cell r="T169">
            <v>0</v>
          </cell>
          <cell r="U169">
            <v>53</v>
          </cell>
          <cell r="V169">
            <v>2</v>
          </cell>
          <cell r="AD169">
            <v>3195</v>
          </cell>
        </row>
        <row r="170">
          <cell r="S170">
            <v>218</v>
          </cell>
          <cell r="T170">
            <v>1005</v>
          </cell>
          <cell r="U170">
            <v>4</v>
          </cell>
          <cell r="V170">
            <v>60</v>
          </cell>
          <cell r="AD170">
            <v>4980</v>
          </cell>
        </row>
        <row r="171">
          <cell r="S171">
            <v>76</v>
          </cell>
          <cell r="T171">
            <v>633</v>
          </cell>
          <cell r="U171">
            <v>2</v>
          </cell>
          <cell r="V171">
            <v>47</v>
          </cell>
          <cell r="AD171">
            <v>3443</v>
          </cell>
        </row>
        <row r="172">
          <cell r="S172">
            <v>102</v>
          </cell>
          <cell r="T172">
            <v>222</v>
          </cell>
          <cell r="U172">
            <v>2</v>
          </cell>
          <cell r="V172">
            <v>10</v>
          </cell>
          <cell r="AD172">
            <v>915</v>
          </cell>
        </row>
        <row r="173">
          <cell r="S173">
            <v>40</v>
          </cell>
          <cell r="T173">
            <v>150</v>
          </cell>
          <cell r="U173">
            <v>0</v>
          </cell>
          <cell r="V173">
            <v>3</v>
          </cell>
          <cell r="AD173">
            <v>622</v>
          </cell>
        </row>
        <row r="174">
          <cell r="S174">
            <v>2058</v>
          </cell>
          <cell r="T174">
            <v>10376</v>
          </cell>
          <cell r="U174">
            <v>793</v>
          </cell>
          <cell r="V174">
            <v>257</v>
          </cell>
          <cell r="AD174">
            <v>34948</v>
          </cell>
        </row>
        <row r="175">
          <cell r="S175">
            <v>0</v>
          </cell>
          <cell r="T175">
            <v>0</v>
          </cell>
          <cell r="U175">
            <v>0</v>
          </cell>
          <cell r="V175">
            <v>20</v>
          </cell>
          <cell r="AD175">
            <v>4658</v>
          </cell>
        </row>
        <row r="176">
          <cell r="S176">
            <v>2058</v>
          </cell>
          <cell r="T176">
            <v>10376</v>
          </cell>
          <cell r="U176">
            <v>793</v>
          </cell>
          <cell r="V176">
            <v>237</v>
          </cell>
          <cell r="AD176">
            <v>30290</v>
          </cell>
        </row>
        <row r="177">
          <cell r="S177">
            <v>650</v>
          </cell>
          <cell r="T177">
            <v>1635</v>
          </cell>
          <cell r="U177">
            <v>10</v>
          </cell>
          <cell r="V177">
            <v>13</v>
          </cell>
          <cell r="AD177">
            <v>5058</v>
          </cell>
        </row>
        <row r="178">
          <cell r="S178">
            <v>539</v>
          </cell>
          <cell r="T178">
            <v>1467</v>
          </cell>
          <cell r="U178">
            <v>394</v>
          </cell>
          <cell r="V178">
            <v>62</v>
          </cell>
          <cell r="AD178">
            <v>9022</v>
          </cell>
        </row>
        <row r="179">
          <cell r="S179">
            <v>241</v>
          </cell>
          <cell r="T179">
            <v>527</v>
          </cell>
          <cell r="U179">
            <v>51</v>
          </cell>
          <cell r="V179">
            <v>17</v>
          </cell>
          <cell r="AD179">
            <v>4701</v>
          </cell>
        </row>
        <row r="180">
          <cell r="S180">
            <v>336</v>
          </cell>
          <cell r="T180">
            <v>1358</v>
          </cell>
          <cell r="U180">
            <v>133</v>
          </cell>
          <cell r="V180">
            <v>7</v>
          </cell>
          <cell r="AD180">
            <v>2697</v>
          </cell>
        </row>
        <row r="181">
          <cell r="S181">
            <v>85</v>
          </cell>
          <cell r="T181">
            <v>578</v>
          </cell>
          <cell r="U181">
            <v>108</v>
          </cell>
          <cell r="V181">
            <v>36</v>
          </cell>
          <cell r="AD181">
            <v>1933</v>
          </cell>
        </row>
        <row r="182">
          <cell r="S182">
            <v>43</v>
          </cell>
          <cell r="T182">
            <v>1027</v>
          </cell>
          <cell r="U182">
            <v>3</v>
          </cell>
          <cell r="V182">
            <v>3</v>
          </cell>
          <cell r="AD182">
            <v>1745</v>
          </cell>
        </row>
        <row r="183">
          <cell r="S183">
            <v>78</v>
          </cell>
          <cell r="T183">
            <v>3025</v>
          </cell>
          <cell r="U183">
            <v>0</v>
          </cell>
          <cell r="V183">
            <v>54</v>
          </cell>
          <cell r="AD183">
            <v>3557</v>
          </cell>
        </row>
        <row r="184">
          <cell r="S184">
            <v>86</v>
          </cell>
          <cell r="T184">
            <v>759</v>
          </cell>
          <cell r="U184">
            <v>94</v>
          </cell>
          <cell r="V184">
            <v>45</v>
          </cell>
          <cell r="AD184">
            <v>1577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1">
        <row r="4">
          <cell r="E4">
            <v>122826</v>
          </cell>
        </row>
        <row r="5">
          <cell r="E5">
            <v>0</v>
          </cell>
        </row>
        <row r="6">
          <cell r="E6">
            <v>122826</v>
          </cell>
        </row>
        <row r="7">
          <cell r="E7">
            <v>17097</v>
          </cell>
        </row>
        <row r="8">
          <cell r="E8">
            <v>105729</v>
          </cell>
        </row>
        <row r="9">
          <cell r="E9">
            <v>13042</v>
          </cell>
        </row>
        <row r="10">
          <cell r="E10">
            <v>2726</v>
          </cell>
        </row>
        <row r="11">
          <cell r="E11">
            <v>10316</v>
          </cell>
        </row>
        <row r="12">
          <cell r="E12">
            <v>525</v>
          </cell>
        </row>
        <row r="13">
          <cell r="E13">
            <v>445</v>
          </cell>
        </row>
        <row r="14">
          <cell r="E14">
            <v>602</v>
          </cell>
        </row>
        <row r="15">
          <cell r="E15">
            <v>675</v>
          </cell>
        </row>
        <row r="16">
          <cell r="E16">
            <v>542</v>
          </cell>
        </row>
        <row r="17">
          <cell r="E17">
            <v>777</v>
          </cell>
        </row>
        <row r="18">
          <cell r="E18">
            <v>516</v>
          </cell>
        </row>
        <row r="19">
          <cell r="E19">
            <v>746</v>
          </cell>
        </row>
        <row r="20">
          <cell r="E20">
            <v>868</v>
          </cell>
        </row>
        <row r="21">
          <cell r="E21">
            <v>766</v>
          </cell>
        </row>
        <row r="22">
          <cell r="E22">
            <v>686</v>
          </cell>
        </row>
        <row r="23">
          <cell r="E23">
            <v>1060</v>
          </cell>
        </row>
        <row r="24">
          <cell r="E24">
            <v>1032</v>
          </cell>
        </row>
        <row r="25">
          <cell r="E25">
            <v>1076</v>
          </cell>
        </row>
        <row r="26">
          <cell r="E26">
            <v>10676</v>
          </cell>
        </row>
        <row r="27">
          <cell r="E27">
            <v>1072</v>
          </cell>
        </row>
        <row r="28">
          <cell r="E28">
            <v>9604</v>
          </cell>
        </row>
        <row r="29">
          <cell r="E29">
            <v>1164</v>
          </cell>
        </row>
        <row r="30">
          <cell r="E30">
            <v>783</v>
          </cell>
        </row>
        <row r="31">
          <cell r="E31">
            <v>950</v>
          </cell>
        </row>
        <row r="32">
          <cell r="E32">
            <v>760</v>
          </cell>
        </row>
        <row r="33">
          <cell r="E33">
            <v>655</v>
          </cell>
        </row>
        <row r="34">
          <cell r="E34">
            <v>936</v>
          </cell>
        </row>
        <row r="35">
          <cell r="E35">
            <v>528</v>
          </cell>
        </row>
        <row r="36">
          <cell r="E36">
            <v>1675</v>
          </cell>
        </row>
        <row r="37">
          <cell r="E37">
            <v>958</v>
          </cell>
        </row>
        <row r="38">
          <cell r="E38">
            <v>764</v>
          </cell>
        </row>
        <row r="39">
          <cell r="E39">
            <v>431</v>
          </cell>
        </row>
        <row r="40">
          <cell r="E40">
            <v>11475</v>
          </cell>
        </row>
        <row r="41">
          <cell r="E41">
            <v>1650</v>
          </cell>
        </row>
        <row r="42">
          <cell r="E42">
            <v>9825</v>
          </cell>
        </row>
        <row r="43">
          <cell r="E43">
            <v>851</v>
          </cell>
        </row>
        <row r="44">
          <cell r="E44">
            <v>930</v>
          </cell>
        </row>
        <row r="45">
          <cell r="E45">
            <v>726</v>
          </cell>
        </row>
        <row r="46">
          <cell r="E46">
            <v>1730</v>
          </cell>
        </row>
        <row r="47">
          <cell r="E47">
            <v>1075</v>
          </cell>
        </row>
        <row r="48">
          <cell r="E48">
            <v>1108</v>
          </cell>
        </row>
        <row r="49">
          <cell r="E49">
            <v>823</v>
          </cell>
        </row>
        <row r="50">
          <cell r="E50">
            <v>986</v>
          </cell>
        </row>
        <row r="51">
          <cell r="E51">
            <v>1596</v>
          </cell>
        </row>
        <row r="52">
          <cell r="E52">
            <v>6971</v>
          </cell>
        </row>
        <row r="53">
          <cell r="E53">
            <v>1136</v>
          </cell>
        </row>
        <row r="54">
          <cell r="E54">
            <v>5835</v>
          </cell>
        </row>
        <row r="55">
          <cell r="E55">
            <v>802</v>
          </cell>
        </row>
        <row r="56">
          <cell r="E56">
            <v>595</v>
          </cell>
        </row>
        <row r="57">
          <cell r="E57">
            <v>617</v>
          </cell>
        </row>
        <row r="58">
          <cell r="E58">
            <v>510</v>
          </cell>
        </row>
        <row r="59">
          <cell r="E59">
            <v>639</v>
          </cell>
        </row>
        <row r="60">
          <cell r="E60">
            <v>592</v>
          </cell>
        </row>
        <row r="61">
          <cell r="E61">
            <v>625</v>
          </cell>
        </row>
        <row r="62">
          <cell r="E62">
            <v>770</v>
          </cell>
        </row>
        <row r="63">
          <cell r="E63">
            <v>685</v>
          </cell>
        </row>
        <row r="64">
          <cell r="E64">
            <v>11713</v>
          </cell>
        </row>
        <row r="65">
          <cell r="E65">
            <v>1125</v>
          </cell>
        </row>
        <row r="66">
          <cell r="E66">
            <v>10588</v>
          </cell>
        </row>
        <row r="67">
          <cell r="E67">
            <v>1180</v>
          </cell>
        </row>
        <row r="68">
          <cell r="E68">
            <v>875</v>
          </cell>
        </row>
        <row r="69">
          <cell r="E69">
            <v>874</v>
          </cell>
        </row>
        <row r="70">
          <cell r="E70">
            <v>1060</v>
          </cell>
        </row>
        <row r="71">
          <cell r="E71">
            <v>752</v>
          </cell>
        </row>
        <row r="72">
          <cell r="E72">
            <v>905</v>
          </cell>
        </row>
        <row r="73">
          <cell r="E73">
            <v>745</v>
          </cell>
        </row>
        <row r="74">
          <cell r="E74">
            <v>570</v>
          </cell>
        </row>
        <row r="75">
          <cell r="E75">
            <v>561</v>
          </cell>
        </row>
        <row r="76">
          <cell r="E76">
            <v>804</v>
          </cell>
        </row>
        <row r="77">
          <cell r="E77">
            <v>885</v>
          </cell>
        </row>
        <row r="78">
          <cell r="E78">
            <v>749</v>
          </cell>
        </row>
        <row r="79">
          <cell r="E79">
            <v>628</v>
          </cell>
        </row>
        <row r="80">
          <cell r="E80">
            <v>7836</v>
          </cell>
        </row>
        <row r="81">
          <cell r="E81">
            <v>784</v>
          </cell>
        </row>
        <row r="82">
          <cell r="E82">
            <v>7052</v>
          </cell>
        </row>
        <row r="83">
          <cell r="E83">
            <v>905</v>
          </cell>
        </row>
        <row r="84">
          <cell r="E84">
            <v>812</v>
          </cell>
        </row>
        <row r="85">
          <cell r="E85">
            <v>736</v>
          </cell>
        </row>
        <row r="86">
          <cell r="E86">
            <v>767</v>
          </cell>
        </row>
        <row r="87">
          <cell r="E87">
            <v>920</v>
          </cell>
        </row>
        <row r="88">
          <cell r="E88">
            <v>859</v>
          </cell>
        </row>
        <row r="89">
          <cell r="E89">
            <v>1184</v>
          </cell>
        </row>
        <row r="90">
          <cell r="E90">
            <v>869</v>
          </cell>
        </row>
        <row r="91">
          <cell r="E91">
            <v>9002</v>
          </cell>
        </row>
        <row r="92">
          <cell r="E92">
            <v>996</v>
          </cell>
        </row>
        <row r="93">
          <cell r="E93">
            <v>8006</v>
          </cell>
        </row>
        <row r="94">
          <cell r="E94">
            <v>766</v>
          </cell>
        </row>
        <row r="95">
          <cell r="E95">
            <v>754</v>
          </cell>
        </row>
        <row r="96">
          <cell r="E96">
            <v>1006</v>
          </cell>
        </row>
        <row r="97">
          <cell r="E97">
            <v>774</v>
          </cell>
        </row>
        <row r="98">
          <cell r="E98">
            <v>790</v>
          </cell>
        </row>
        <row r="99">
          <cell r="E99">
            <v>952</v>
          </cell>
        </row>
        <row r="100">
          <cell r="E100">
            <v>564</v>
          </cell>
        </row>
        <row r="101">
          <cell r="E101">
            <v>1295</v>
          </cell>
        </row>
        <row r="102">
          <cell r="E102">
            <v>566</v>
          </cell>
        </row>
        <row r="103">
          <cell r="E103">
            <v>539</v>
          </cell>
        </row>
        <row r="104">
          <cell r="E104">
            <v>3383</v>
          </cell>
        </row>
        <row r="105">
          <cell r="E105">
            <v>764</v>
          </cell>
        </row>
        <row r="106">
          <cell r="E106">
            <v>2619</v>
          </cell>
        </row>
        <row r="107">
          <cell r="E107">
            <v>929</v>
          </cell>
        </row>
        <row r="108">
          <cell r="E108">
            <v>820</v>
          </cell>
        </row>
        <row r="109">
          <cell r="E109">
            <v>870</v>
          </cell>
        </row>
        <row r="110">
          <cell r="E110">
            <v>9625</v>
          </cell>
        </row>
        <row r="111">
          <cell r="E111">
            <v>940</v>
          </cell>
        </row>
        <row r="112">
          <cell r="E112">
            <v>8685</v>
          </cell>
        </row>
        <row r="113">
          <cell r="E113">
            <v>1297</v>
          </cell>
        </row>
        <row r="114">
          <cell r="E114">
            <v>720</v>
          </cell>
        </row>
        <row r="115">
          <cell r="E115">
            <v>782</v>
          </cell>
        </row>
        <row r="116">
          <cell r="E116">
            <v>875</v>
          </cell>
        </row>
        <row r="117">
          <cell r="E117">
            <v>645</v>
          </cell>
        </row>
        <row r="118">
          <cell r="E118">
            <v>1026</v>
          </cell>
        </row>
        <row r="119">
          <cell r="E119">
            <v>646</v>
          </cell>
        </row>
        <row r="120">
          <cell r="E120">
            <v>812</v>
          </cell>
        </row>
        <row r="121">
          <cell r="E121">
            <v>898</v>
          </cell>
        </row>
        <row r="122">
          <cell r="E122">
            <v>984</v>
          </cell>
        </row>
        <row r="123">
          <cell r="E123">
            <v>11554</v>
          </cell>
        </row>
        <row r="124">
          <cell r="E124">
            <v>1455</v>
          </cell>
        </row>
        <row r="125">
          <cell r="E125">
            <v>10099</v>
          </cell>
        </row>
        <row r="126">
          <cell r="E126">
            <v>1213</v>
          </cell>
        </row>
        <row r="127">
          <cell r="E127">
            <v>719</v>
          </cell>
        </row>
        <row r="128">
          <cell r="E128">
            <v>1050</v>
          </cell>
        </row>
        <row r="129">
          <cell r="E129">
            <v>909</v>
          </cell>
        </row>
        <row r="130">
          <cell r="E130">
            <v>801</v>
          </cell>
        </row>
        <row r="131">
          <cell r="E131">
            <v>713</v>
          </cell>
        </row>
        <row r="132">
          <cell r="E132">
            <v>853</v>
          </cell>
        </row>
        <row r="133">
          <cell r="E133">
            <v>673</v>
          </cell>
        </row>
        <row r="134">
          <cell r="E134">
            <v>766</v>
          </cell>
        </row>
        <row r="135">
          <cell r="E135">
            <v>858</v>
          </cell>
        </row>
        <row r="136">
          <cell r="E136">
            <v>721</v>
          </cell>
        </row>
        <row r="137">
          <cell r="E137">
            <v>823</v>
          </cell>
        </row>
        <row r="138">
          <cell r="E138">
            <v>6127</v>
          </cell>
        </row>
        <row r="139">
          <cell r="E139">
            <v>926</v>
          </cell>
        </row>
        <row r="140">
          <cell r="E140">
            <v>5201</v>
          </cell>
        </row>
        <row r="141">
          <cell r="E141">
            <v>1289</v>
          </cell>
        </row>
        <row r="142">
          <cell r="E142">
            <v>851</v>
          </cell>
        </row>
        <row r="143">
          <cell r="E143">
            <v>1247</v>
          </cell>
        </row>
        <row r="144">
          <cell r="E144">
            <v>972</v>
          </cell>
        </row>
        <row r="145">
          <cell r="E145">
            <v>842</v>
          </cell>
        </row>
        <row r="146">
          <cell r="E146">
            <v>4903</v>
          </cell>
        </row>
        <row r="147">
          <cell r="E147">
            <v>836</v>
          </cell>
        </row>
        <row r="148">
          <cell r="E148">
            <v>4067</v>
          </cell>
        </row>
        <row r="149">
          <cell r="E149">
            <v>867</v>
          </cell>
        </row>
        <row r="150">
          <cell r="E150">
            <v>627</v>
          </cell>
        </row>
        <row r="151">
          <cell r="E151">
            <v>990</v>
          </cell>
        </row>
        <row r="152">
          <cell r="E152">
            <v>709</v>
          </cell>
        </row>
        <row r="153">
          <cell r="E153">
            <v>874</v>
          </cell>
        </row>
        <row r="154">
          <cell r="E154">
            <v>4246</v>
          </cell>
        </row>
        <row r="155">
          <cell r="E155">
            <v>651</v>
          </cell>
        </row>
        <row r="156">
          <cell r="E156">
            <v>3595</v>
          </cell>
        </row>
        <row r="157">
          <cell r="E157">
            <v>1053</v>
          </cell>
        </row>
        <row r="158">
          <cell r="E158">
            <v>1020</v>
          </cell>
        </row>
        <row r="159">
          <cell r="E159">
            <v>663</v>
          </cell>
        </row>
        <row r="160">
          <cell r="E160">
            <v>859</v>
          </cell>
        </row>
        <row r="161">
          <cell r="E161">
            <v>2927</v>
          </cell>
        </row>
        <row r="162">
          <cell r="E162">
            <v>666</v>
          </cell>
        </row>
        <row r="163">
          <cell r="E163">
            <v>2261</v>
          </cell>
        </row>
        <row r="164">
          <cell r="E164">
            <v>706</v>
          </cell>
        </row>
        <row r="165">
          <cell r="E165">
            <v>510</v>
          </cell>
        </row>
        <row r="166">
          <cell r="E166">
            <v>399</v>
          </cell>
        </row>
        <row r="167">
          <cell r="E167">
            <v>646</v>
          </cell>
        </row>
        <row r="168">
          <cell r="E168">
            <v>2511</v>
          </cell>
        </row>
        <row r="169">
          <cell r="E169">
            <v>596</v>
          </cell>
        </row>
        <row r="170">
          <cell r="E170">
            <v>1915</v>
          </cell>
        </row>
        <row r="171">
          <cell r="E171">
            <v>723</v>
          </cell>
        </row>
        <row r="172">
          <cell r="E172">
            <v>645</v>
          </cell>
        </row>
        <row r="173">
          <cell r="E173">
            <v>547</v>
          </cell>
        </row>
        <row r="174">
          <cell r="E174">
            <v>6835</v>
          </cell>
        </row>
        <row r="175">
          <cell r="E175">
            <v>774</v>
          </cell>
        </row>
        <row r="176">
          <cell r="E176">
            <v>6061</v>
          </cell>
        </row>
        <row r="177">
          <cell r="E177">
            <v>943</v>
          </cell>
        </row>
        <row r="178">
          <cell r="E178">
            <v>846</v>
          </cell>
        </row>
        <row r="179">
          <cell r="E179">
            <v>743</v>
          </cell>
        </row>
        <row r="180">
          <cell r="E180">
            <v>807</v>
          </cell>
        </row>
        <row r="181">
          <cell r="E181">
            <v>642</v>
          </cell>
        </row>
        <row r="182">
          <cell r="E182">
            <v>603</v>
          </cell>
        </row>
        <row r="183">
          <cell r="E183">
            <v>767</v>
          </cell>
        </row>
        <row r="184">
          <cell r="E184">
            <v>710</v>
          </cell>
        </row>
      </sheetData>
      <sheetData sheetId="2">
        <row r="4">
          <cell r="E4">
            <v>44955</v>
          </cell>
        </row>
        <row r="5">
          <cell r="E5">
            <v>0</v>
          </cell>
        </row>
        <row r="6">
          <cell r="E6">
            <v>44955</v>
          </cell>
        </row>
        <row r="7">
          <cell r="E7">
            <v>10648</v>
          </cell>
        </row>
        <row r="8">
          <cell r="E8">
            <v>34307</v>
          </cell>
        </row>
        <row r="9">
          <cell r="E9">
            <v>10914</v>
          </cell>
        </row>
        <row r="10">
          <cell r="E10">
            <v>4067</v>
          </cell>
        </row>
        <row r="11">
          <cell r="E11">
            <v>6847</v>
          </cell>
        </row>
        <row r="12">
          <cell r="E12">
            <v>1103</v>
          </cell>
        </row>
        <row r="13">
          <cell r="E13">
            <v>1163</v>
          </cell>
        </row>
        <row r="14">
          <cell r="E14">
            <v>644</v>
          </cell>
        </row>
        <row r="15">
          <cell r="E15">
            <v>1029</v>
          </cell>
        </row>
        <row r="16">
          <cell r="E16">
            <v>214</v>
          </cell>
        </row>
        <row r="17">
          <cell r="E17">
            <v>384</v>
          </cell>
        </row>
        <row r="18">
          <cell r="E18">
            <v>180</v>
          </cell>
        </row>
        <row r="19">
          <cell r="E19">
            <v>369</v>
          </cell>
        </row>
        <row r="20">
          <cell r="E20">
            <v>340</v>
          </cell>
        </row>
        <row r="21">
          <cell r="E21">
            <v>180</v>
          </cell>
        </row>
        <row r="22">
          <cell r="E22">
            <v>217</v>
          </cell>
        </row>
        <row r="23">
          <cell r="E23">
            <v>231</v>
          </cell>
        </row>
        <row r="24">
          <cell r="E24">
            <v>536</v>
          </cell>
        </row>
        <row r="25">
          <cell r="E25">
            <v>257</v>
          </cell>
        </row>
        <row r="26">
          <cell r="E26">
            <v>3542</v>
          </cell>
        </row>
        <row r="27">
          <cell r="E27">
            <v>471</v>
          </cell>
        </row>
        <row r="28">
          <cell r="E28">
            <v>3071</v>
          </cell>
        </row>
        <row r="29">
          <cell r="E29">
            <v>616</v>
          </cell>
        </row>
        <row r="30">
          <cell r="E30">
            <v>196</v>
          </cell>
        </row>
        <row r="31">
          <cell r="E31">
            <v>318</v>
          </cell>
        </row>
        <row r="32">
          <cell r="E32">
            <v>223</v>
          </cell>
        </row>
        <row r="33">
          <cell r="E33">
            <v>185</v>
          </cell>
        </row>
        <row r="34">
          <cell r="E34">
            <v>224</v>
          </cell>
        </row>
        <row r="35">
          <cell r="E35">
            <v>153</v>
          </cell>
        </row>
        <row r="36">
          <cell r="E36">
            <v>513</v>
          </cell>
        </row>
        <row r="37">
          <cell r="E37">
            <v>269</v>
          </cell>
        </row>
        <row r="38">
          <cell r="E38">
            <v>188</v>
          </cell>
        </row>
        <row r="39">
          <cell r="E39">
            <v>186</v>
          </cell>
        </row>
        <row r="40">
          <cell r="E40">
            <v>3785</v>
          </cell>
        </row>
        <row r="41">
          <cell r="E41">
            <v>976</v>
          </cell>
        </row>
        <row r="42">
          <cell r="E42">
            <v>2809</v>
          </cell>
        </row>
        <row r="43">
          <cell r="E43">
            <v>585</v>
          </cell>
        </row>
        <row r="44">
          <cell r="E44">
            <v>256</v>
          </cell>
        </row>
        <row r="45">
          <cell r="E45">
            <v>172</v>
          </cell>
        </row>
        <row r="46">
          <cell r="E46">
            <v>537</v>
          </cell>
        </row>
        <row r="47">
          <cell r="E47">
            <v>234</v>
          </cell>
        </row>
        <row r="48">
          <cell r="E48">
            <v>274</v>
          </cell>
        </row>
        <row r="49">
          <cell r="E49">
            <v>174</v>
          </cell>
        </row>
        <row r="50">
          <cell r="E50">
            <v>277</v>
          </cell>
        </row>
        <row r="51">
          <cell r="E51">
            <v>300</v>
          </cell>
        </row>
        <row r="52">
          <cell r="E52">
            <v>2459</v>
          </cell>
        </row>
        <row r="53">
          <cell r="E53">
            <v>485</v>
          </cell>
        </row>
        <row r="54">
          <cell r="E54">
            <v>1974</v>
          </cell>
        </row>
        <row r="55">
          <cell r="E55">
            <v>341</v>
          </cell>
        </row>
        <row r="56">
          <cell r="E56">
            <v>303</v>
          </cell>
        </row>
        <row r="57">
          <cell r="E57">
            <v>270</v>
          </cell>
        </row>
        <row r="58">
          <cell r="E58">
            <v>152</v>
          </cell>
        </row>
        <row r="59">
          <cell r="E59">
            <v>174</v>
          </cell>
        </row>
        <row r="60">
          <cell r="E60">
            <v>195</v>
          </cell>
        </row>
        <row r="61">
          <cell r="E61">
            <v>170</v>
          </cell>
        </row>
        <row r="62">
          <cell r="E62">
            <v>177</v>
          </cell>
        </row>
        <row r="63">
          <cell r="E63">
            <v>192</v>
          </cell>
        </row>
        <row r="64">
          <cell r="E64">
            <v>3514</v>
          </cell>
        </row>
        <row r="65">
          <cell r="E65">
            <v>491</v>
          </cell>
        </row>
        <row r="66">
          <cell r="E66">
            <v>3023</v>
          </cell>
        </row>
        <row r="67">
          <cell r="E67">
            <v>673</v>
          </cell>
        </row>
        <row r="68">
          <cell r="E68">
            <v>340</v>
          </cell>
        </row>
        <row r="69">
          <cell r="E69">
            <v>258</v>
          </cell>
        </row>
        <row r="70">
          <cell r="E70">
            <v>242</v>
          </cell>
        </row>
        <row r="71">
          <cell r="E71">
            <v>187</v>
          </cell>
        </row>
        <row r="72">
          <cell r="E72">
            <v>304</v>
          </cell>
        </row>
        <row r="73">
          <cell r="E73">
            <v>183</v>
          </cell>
        </row>
        <row r="74">
          <cell r="E74">
            <v>109</v>
          </cell>
        </row>
        <row r="75">
          <cell r="E75">
            <v>152</v>
          </cell>
        </row>
        <row r="76">
          <cell r="E76">
            <v>177</v>
          </cell>
        </row>
        <row r="77">
          <cell r="E77">
            <v>152</v>
          </cell>
        </row>
        <row r="78">
          <cell r="E78">
            <v>134</v>
          </cell>
        </row>
        <row r="79">
          <cell r="E79">
            <v>112</v>
          </cell>
        </row>
        <row r="80">
          <cell r="E80">
            <v>2623</v>
          </cell>
        </row>
        <row r="81">
          <cell r="E81">
            <v>534</v>
          </cell>
        </row>
        <row r="82">
          <cell r="E82">
            <v>2089</v>
          </cell>
        </row>
        <row r="83">
          <cell r="E83">
            <v>324</v>
          </cell>
        </row>
        <row r="84">
          <cell r="E84">
            <v>307</v>
          </cell>
        </row>
        <row r="85">
          <cell r="E85">
            <v>195</v>
          </cell>
        </row>
        <row r="86">
          <cell r="E86">
            <v>241</v>
          </cell>
        </row>
        <row r="87">
          <cell r="E87">
            <v>188</v>
          </cell>
        </row>
        <row r="88">
          <cell r="E88">
            <v>222</v>
          </cell>
        </row>
        <row r="89">
          <cell r="E89">
            <v>330</v>
          </cell>
        </row>
        <row r="90">
          <cell r="E90">
            <v>282</v>
          </cell>
        </row>
        <row r="91">
          <cell r="E91">
            <v>2238</v>
          </cell>
        </row>
        <row r="92">
          <cell r="E92">
            <v>370</v>
          </cell>
        </row>
        <row r="93">
          <cell r="E93">
            <v>1868</v>
          </cell>
        </row>
        <row r="94">
          <cell r="E94">
            <v>303</v>
          </cell>
        </row>
        <row r="95">
          <cell r="E95">
            <v>177</v>
          </cell>
        </row>
        <row r="96">
          <cell r="E96">
            <v>188</v>
          </cell>
        </row>
        <row r="97">
          <cell r="E97">
            <v>228</v>
          </cell>
        </row>
        <row r="98">
          <cell r="E98">
            <v>127</v>
          </cell>
        </row>
        <row r="99">
          <cell r="E99">
            <v>181</v>
          </cell>
        </row>
        <row r="100">
          <cell r="E100">
            <v>150</v>
          </cell>
        </row>
        <row r="101">
          <cell r="E101">
            <v>219</v>
          </cell>
        </row>
        <row r="102">
          <cell r="E102">
            <v>156</v>
          </cell>
        </row>
        <row r="103">
          <cell r="E103">
            <v>139</v>
          </cell>
        </row>
        <row r="104">
          <cell r="E104">
            <v>1460</v>
          </cell>
        </row>
        <row r="105">
          <cell r="E105">
            <v>391</v>
          </cell>
        </row>
        <row r="106">
          <cell r="E106">
            <v>1069</v>
          </cell>
        </row>
        <row r="107">
          <cell r="E107">
            <v>472</v>
          </cell>
        </row>
        <row r="108">
          <cell r="E108">
            <v>350</v>
          </cell>
        </row>
        <row r="109">
          <cell r="E109">
            <v>247</v>
          </cell>
        </row>
        <row r="110">
          <cell r="E110">
            <v>3003</v>
          </cell>
        </row>
        <row r="111">
          <cell r="E111">
            <v>494</v>
          </cell>
        </row>
        <row r="112">
          <cell r="E112">
            <v>2509</v>
          </cell>
        </row>
        <row r="113">
          <cell r="E113">
            <v>393</v>
          </cell>
        </row>
        <row r="114">
          <cell r="E114">
            <v>152</v>
          </cell>
        </row>
        <row r="115">
          <cell r="E115">
            <v>171</v>
          </cell>
        </row>
        <row r="116">
          <cell r="E116">
            <v>187</v>
          </cell>
        </row>
        <row r="117">
          <cell r="E117">
            <v>336</v>
          </cell>
        </row>
        <row r="118">
          <cell r="E118">
            <v>202</v>
          </cell>
        </row>
        <row r="119">
          <cell r="E119">
            <v>203</v>
          </cell>
        </row>
        <row r="120">
          <cell r="E120">
            <v>221</v>
          </cell>
        </row>
        <row r="121">
          <cell r="E121">
            <v>219</v>
          </cell>
        </row>
        <row r="122">
          <cell r="E122">
            <v>425</v>
          </cell>
        </row>
        <row r="123">
          <cell r="E123">
            <v>3419</v>
          </cell>
        </row>
        <row r="124">
          <cell r="E124">
            <v>613</v>
          </cell>
        </row>
        <row r="125">
          <cell r="E125">
            <v>2806</v>
          </cell>
        </row>
        <row r="126">
          <cell r="E126">
            <v>723</v>
          </cell>
        </row>
        <row r="127">
          <cell r="E127">
            <v>114</v>
          </cell>
        </row>
        <row r="128">
          <cell r="E128">
            <v>267</v>
          </cell>
        </row>
        <row r="129">
          <cell r="E129">
            <v>260</v>
          </cell>
        </row>
        <row r="130">
          <cell r="E130">
            <v>224</v>
          </cell>
        </row>
        <row r="131">
          <cell r="E131">
            <v>175</v>
          </cell>
        </row>
        <row r="132">
          <cell r="E132">
            <v>233</v>
          </cell>
        </row>
        <row r="133">
          <cell r="E133">
            <v>168</v>
          </cell>
        </row>
        <row r="134">
          <cell r="E134">
            <v>150</v>
          </cell>
        </row>
        <row r="135">
          <cell r="E135">
            <v>182</v>
          </cell>
        </row>
        <row r="136">
          <cell r="E136">
            <v>113</v>
          </cell>
        </row>
        <row r="137">
          <cell r="E137">
            <v>197</v>
          </cell>
        </row>
        <row r="138">
          <cell r="E138">
            <v>2012</v>
          </cell>
        </row>
        <row r="139">
          <cell r="E139">
            <v>449</v>
          </cell>
        </row>
        <row r="140">
          <cell r="E140">
            <v>1563</v>
          </cell>
        </row>
        <row r="141">
          <cell r="E141">
            <v>617</v>
          </cell>
        </row>
        <row r="142">
          <cell r="E142">
            <v>237</v>
          </cell>
        </row>
        <row r="143">
          <cell r="E143">
            <v>355</v>
          </cell>
        </row>
        <row r="144">
          <cell r="E144">
            <v>171</v>
          </cell>
        </row>
        <row r="145">
          <cell r="E145">
            <v>183</v>
          </cell>
        </row>
        <row r="146">
          <cell r="E146">
            <v>1594</v>
          </cell>
        </row>
        <row r="147">
          <cell r="E147">
            <v>389</v>
          </cell>
        </row>
        <row r="148">
          <cell r="E148">
            <v>1205</v>
          </cell>
        </row>
        <row r="149">
          <cell r="E149">
            <v>317</v>
          </cell>
        </row>
        <row r="150">
          <cell r="E150">
            <v>136</v>
          </cell>
        </row>
        <row r="151">
          <cell r="E151">
            <v>253</v>
          </cell>
        </row>
        <row r="152">
          <cell r="E152">
            <v>196</v>
          </cell>
        </row>
        <row r="153">
          <cell r="E153">
            <v>303</v>
          </cell>
        </row>
        <row r="154">
          <cell r="E154">
            <v>1190</v>
          </cell>
        </row>
        <row r="155">
          <cell r="E155">
            <v>247</v>
          </cell>
        </row>
        <row r="156">
          <cell r="E156">
            <v>943</v>
          </cell>
        </row>
        <row r="157">
          <cell r="E157">
            <v>403</v>
          </cell>
        </row>
        <row r="158">
          <cell r="E158">
            <v>160</v>
          </cell>
        </row>
        <row r="159">
          <cell r="E159">
            <v>175</v>
          </cell>
        </row>
        <row r="160">
          <cell r="E160">
            <v>205</v>
          </cell>
        </row>
        <row r="161">
          <cell r="E161">
            <v>672</v>
          </cell>
        </row>
        <row r="162">
          <cell r="E162">
            <v>160</v>
          </cell>
        </row>
        <row r="163">
          <cell r="E163">
            <v>512</v>
          </cell>
        </row>
        <row r="164">
          <cell r="E164">
            <v>172</v>
          </cell>
        </row>
        <row r="165">
          <cell r="E165">
            <v>100</v>
          </cell>
        </row>
        <row r="166">
          <cell r="E166">
            <v>94</v>
          </cell>
        </row>
        <row r="167">
          <cell r="E167">
            <v>146</v>
          </cell>
        </row>
        <row r="168">
          <cell r="E168">
            <v>616</v>
          </cell>
        </row>
        <row r="169">
          <cell r="E169">
            <v>173</v>
          </cell>
        </row>
        <row r="170">
          <cell r="E170">
            <v>443</v>
          </cell>
        </row>
        <row r="171">
          <cell r="E171">
            <v>203</v>
          </cell>
        </row>
        <row r="172">
          <cell r="E172">
            <v>126</v>
          </cell>
        </row>
        <row r="173">
          <cell r="E173">
            <v>114</v>
          </cell>
        </row>
        <row r="174">
          <cell r="E174">
            <v>1914</v>
          </cell>
        </row>
        <row r="175">
          <cell r="E175">
            <v>338</v>
          </cell>
        </row>
        <row r="176">
          <cell r="E176">
            <v>1576</v>
          </cell>
        </row>
        <row r="177">
          <cell r="E177">
            <v>214</v>
          </cell>
        </row>
        <row r="178">
          <cell r="E178">
            <v>220</v>
          </cell>
        </row>
        <row r="179">
          <cell r="E179">
            <v>272</v>
          </cell>
        </row>
        <row r="180">
          <cell r="E180">
            <v>168</v>
          </cell>
        </row>
        <row r="181">
          <cell r="E181">
            <v>124</v>
          </cell>
        </row>
        <row r="182">
          <cell r="E182">
            <v>151</v>
          </cell>
        </row>
        <row r="183">
          <cell r="E183">
            <v>265</v>
          </cell>
        </row>
        <row r="184">
          <cell r="E184">
            <v>162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  <sheetDataSet>
      <sheetData sheetId="0">
        <row r="4">
          <cell r="S4">
            <v>1272398</v>
          </cell>
        </row>
        <row r="6">
          <cell r="S6">
            <v>1272398</v>
          </cell>
        </row>
        <row r="7">
          <cell r="S7">
            <v>559089</v>
          </cell>
        </row>
        <row r="8">
          <cell r="S8">
            <v>713309</v>
          </cell>
        </row>
        <row r="9">
          <cell r="S9">
            <v>493032</v>
          </cell>
        </row>
        <row r="10">
          <cell r="S10">
            <v>231173</v>
          </cell>
        </row>
        <row r="11">
          <cell r="S11">
            <v>261859</v>
          </cell>
        </row>
        <row r="12">
          <cell r="S12">
            <v>47565</v>
          </cell>
        </row>
        <row r="13">
          <cell r="S13">
            <v>46623</v>
          </cell>
        </row>
        <row r="14">
          <cell r="S14">
            <v>23846</v>
          </cell>
        </row>
        <row r="15">
          <cell r="S15">
            <v>59970</v>
          </cell>
        </row>
        <row r="16">
          <cell r="S16">
            <v>8038</v>
          </cell>
        </row>
        <row r="17">
          <cell r="S17">
            <v>35444</v>
          </cell>
        </row>
        <row r="18">
          <cell r="S18">
            <v>3971</v>
          </cell>
        </row>
        <row r="19">
          <cell r="S19">
            <v>5307</v>
          </cell>
        </row>
        <row r="20">
          <cell r="S20">
            <v>9167</v>
          </cell>
        </row>
        <row r="21">
          <cell r="S21">
            <v>5565</v>
          </cell>
        </row>
        <row r="22">
          <cell r="S22">
            <v>5481</v>
          </cell>
        </row>
        <row r="23">
          <cell r="S23">
            <v>3722</v>
          </cell>
        </row>
        <row r="24">
          <cell r="S24">
            <v>3743</v>
          </cell>
        </row>
        <row r="25">
          <cell r="S25">
            <v>3417</v>
          </cell>
        </row>
        <row r="26">
          <cell r="S26">
            <v>34340</v>
          </cell>
        </row>
        <row r="27">
          <cell r="S27">
            <v>12230</v>
          </cell>
        </row>
        <row r="28">
          <cell r="S28">
            <v>22110</v>
          </cell>
        </row>
        <row r="29">
          <cell r="S29">
            <v>8217</v>
          </cell>
        </row>
        <row r="30">
          <cell r="S30">
            <v>859</v>
          </cell>
        </row>
        <row r="31">
          <cell r="S31">
            <v>1346</v>
          </cell>
        </row>
        <row r="32">
          <cell r="S32">
            <v>1172</v>
          </cell>
        </row>
        <row r="33">
          <cell r="S33">
            <v>517</v>
          </cell>
        </row>
        <row r="34">
          <cell r="S34">
            <v>681</v>
          </cell>
        </row>
        <row r="35">
          <cell r="S35">
            <v>459</v>
          </cell>
        </row>
        <row r="36">
          <cell r="S36">
            <v>2436</v>
          </cell>
        </row>
        <row r="37">
          <cell r="S37">
            <v>1193</v>
          </cell>
        </row>
        <row r="38">
          <cell r="S38">
            <v>855</v>
          </cell>
        </row>
        <row r="39">
          <cell r="S39">
            <v>4375</v>
          </cell>
        </row>
        <row r="40">
          <cell r="S40">
            <v>135183</v>
          </cell>
        </row>
        <row r="41">
          <cell r="S41">
            <v>51932</v>
          </cell>
        </row>
        <row r="42">
          <cell r="S42">
            <v>83251</v>
          </cell>
        </row>
        <row r="43">
          <cell r="S43">
            <v>16713</v>
          </cell>
        </row>
        <row r="44">
          <cell r="S44">
            <v>9762</v>
          </cell>
        </row>
        <row r="45">
          <cell r="S45">
            <v>1613</v>
          </cell>
        </row>
        <row r="46">
          <cell r="S46">
            <v>12354</v>
          </cell>
        </row>
        <row r="47">
          <cell r="S47">
            <v>7596</v>
          </cell>
        </row>
        <row r="48">
          <cell r="S48">
            <v>4899</v>
          </cell>
        </row>
        <row r="49">
          <cell r="S49">
            <v>3176</v>
          </cell>
        </row>
        <row r="50">
          <cell r="S50">
            <v>6107</v>
          </cell>
        </row>
        <row r="51">
          <cell r="S51">
            <v>21031</v>
          </cell>
        </row>
        <row r="52">
          <cell r="S52">
            <v>196193</v>
          </cell>
        </row>
        <row r="53">
          <cell r="S53">
            <v>150850</v>
          </cell>
        </row>
        <row r="54">
          <cell r="S54">
            <v>45343</v>
          </cell>
        </row>
        <row r="55">
          <cell r="S55">
            <v>15159</v>
          </cell>
        </row>
        <row r="56">
          <cell r="S56">
            <v>4643</v>
          </cell>
        </row>
        <row r="57">
          <cell r="S57">
            <v>4037</v>
          </cell>
        </row>
        <row r="58">
          <cell r="S58">
            <v>3745</v>
          </cell>
        </row>
        <row r="59">
          <cell r="S59">
            <v>2581</v>
          </cell>
        </row>
        <row r="60">
          <cell r="S60">
            <v>2899</v>
          </cell>
        </row>
        <row r="61">
          <cell r="S61">
            <v>4347</v>
          </cell>
        </row>
        <row r="62">
          <cell r="S62">
            <v>4663</v>
          </cell>
        </row>
        <row r="63">
          <cell r="S63">
            <v>3269</v>
          </cell>
        </row>
        <row r="64">
          <cell r="S64">
            <v>119096</v>
          </cell>
        </row>
        <row r="65">
          <cell r="S65">
            <v>55388</v>
          </cell>
        </row>
        <row r="66">
          <cell r="S66">
            <v>63708</v>
          </cell>
        </row>
        <row r="67">
          <cell r="S67">
            <v>19180</v>
          </cell>
        </row>
        <row r="68">
          <cell r="S68">
            <v>11398</v>
          </cell>
        </row>
        <row r="69">
          <cell r="S69">
            <v>7848</v>
          </cell>
        </row>
        <row r="70">
          <cell r="S70">
            <v>5900</v>
          </cell>
        </row>
        <row r="71">
          <cell r="S71">
            <v>2270</v>
          </cell>
        </row>
        <row r="72">
          <cell r="S72">
            <v>6920</v>
          </cell>
        </row>
        <row r="73">
          <cell r="S73">
            <v>4044</v>
          </cell>
        </row>
        <row r="74">
          <cell r="S74">
            <v>999</v>
          </cell>
        </row>
        <row r="75">
          <cell r="S75">
            <v>1448</v>
          </cell>
        </row>
        <row r="76">
          <cell r="S76">
            <v>1761</v>
          </cell>
        </row>
        <row r="77">
          <cell r="S77">
            <v>851</v>
          </cell>
        </row>
        <row r="78">
          <cell r="S78">
            <v>668</v>
          </cell>
        </row>
        <row r="79">
          <cell r="S79">
            <v>421</v>
          </cell>
        </row>
        <row r="80">
          <cell r="S80">
            <v>31278</v>
          </cell>
        </row>
        <row r="81">
          <cell r="S81">
            <v>2152</v>
          </cell>
        </row>
        <row r="82">
          <cell r="S82">
            <v>29126</v>
          </cell>
        </row>
        <row r="83">
          <cell r="S83">
            <v>13432</v>
          </cell>
        </row>
        <row r="84">
          <cell r="S84">
            <v>4188</v>
          </cell>
        </row>
        <row r="85">
          <cell r="S85">
            <v>1334</v>
          </cell>
        </row>
        <row r="86">
          <cell r="S86">
            <v>1469</v>
          </cell>
        </row>
        <row r="87">
          <cell r="S87">
            <v>2538</v>
          </cell>
        </row>
        <row r="88">
          <cell r="S88">
            <v>1698</v>
          </cell>
        </row>
        <row r="89">
          <cell r="S89">
            <v>2251</v>
          </cell>
        </row>
        <row r="90">
          <cell r="S90">
            <v>2216</v>
          </cell>
        </row>
        <row r="91">
          <cell r="S91">
            <v>26386</v>
          </cell>
        </row>
        <row r="92">
          <cell r="S92">
            <v>327</v>
          </cell>
        </row>
        <row r="93">
          <cell r="S93">
            <v>26059</v>
          </cell>
        </row>
        <row r="94">
          <cell r="S94">
            <v>6623</v>
          </cell>
        </row>
        <row r="95">
          <cell r="S95">
            <v>2067</v>
          </cell>
        </row>
        <row r="96">
          <cell r="S96">
            <v>4082</v>
          </cell>
        </row>
        <row r="97">
          <cell r="S97">
            <v>3282</v>
          </cell>
        </row>
        <row r="98">
          <cell r="S98">
            <v>1122</v>
          </cell>
        </row>
        <row r="99">
          <cell r="S99">
            <v>4907</v>
          </cell>
        </row>
        <row r="100">
          <cell r="S100">
            <v>803</v>
          </cell>
        </row>
        <row r="101">
          <cell r="S101">
            <v>1633</v>
          </cell>
        </row>
        <row r="102">
          <cell r="S102">
            <v>1130</v>
          </cell>
        </row>
        <row r="103">
          <cell r="S103">
            <v>410</v>
          </cell>
        </row>
        <row r="104">
          <cell r="S104">
            <v>12853</v>
          </cell>
        </row>
        <row r="105">
          <cell r="S105">
            <v>2870</v>
          </cell>
        </row>
        <row r="106">
          <cell r="S106">
            <v>9983</v>
          </cell>
        </row>
        <row r="107">
          <cell r="S107">
            <v>6048</v>
          </cell>
        </row>
        <row r="108">
          <cell r="S108">
            <v>2452</v>
          </cell>
        </row>
        <row r="109">
          <cell r="S109">
            <v>1483</v>
          </cell>
        </row>
        <row r="110">
          <cell r="S110">
            <v>60463</v>
          </cell>
        </row>
        <row r="111">
          <cell r="S111">
            <v>24164</v>
          </cell>
        </row>
        <row r="112">
          <cell r="S112">
            <v>36299</v>
          </cell>
        </row>
        <row r="113">
          <cell r="S113">
            <v>19576</v>
          </cell>
        </row>
        <row r="114">
          <cell r="S114">
            <v>712</v>
          </cell>
        </row>
        <row r="115">
          <cell r="S115">
            <v>1043</v>
          </cell>
        </row>
        <row r="116">
          <cell r="S116">
            <v>1623</v>
          </cell>
        </row>
        <row r="117">
          <cell r="S117">
            <v>915</v>
          </cell>
        </row>
        <row r="118">
          <cell r="S118">
            <v>1820</v>
          </cell>
        </row>
        <row r="119">
          <cell r="S119">
            <v>718</v>
          </cell>
        </row>
        <row r="120">
          <cell r="S120">
            <v>1643</v>
          </cell>
        </row>
        <row r="121">
          <cell r="S121">
            <v>1330</v>
          </cell>
        </row>
        <row r="122">
          <cell r="S122">
            <v>6919</v>
          </cell>
        </row>
        <row r="123">
          <cell r="S123">
            <v>67020</v>
          </cell>
        </row>
        <row r="124">
          <cell r="S124">
            <v>13991</v>
          </cell>
        </row>
        <row r="125">
          <cell r="S125">
            <v>53029</v>
          </cell>
        </row>
        <row r="126">
          <cell r="S126">
            <v>31860</v>
          </cell>
        </row>
        <row r="127">
          <cell r="S127">
            <v>1099</v>
          </cell>
        </row>
        <row r="128">
          <cell r="S128">
            <v>3797</v>
          </cell>
        </row>
        <row r="129">
          <cell r="S129">
            <v>2687</v>
          </cell>
        </row>
        <row r="130">
          <cell r="S130">
            <v>1480</v>
          </cell>
        </row>
        <row r="131">
          <cell r="S131">
            <v>2821</v>
          </cell>
        </row>
        <row r="132">
          <cell r="S132">
            <v>1887</v>
          </cell>
        </row>
        <row r="133">
          <cell r="S133">
            <v>1091</v>
          </cell>
        </row>
        <row r="134">
          <cell r="S134">
            <v>1220</v>
          </cell>
        </row>
        <row r="135">
          <cell r="S135">
            <v>1941</v>
          </cell>
        </row>
        <row r="136">
          <cell r="S136">
            <v>1127</v>
          </cell>
        </row>
        <row r="137">
          <cell r="S137">
            <v>2019</v>
          </cell>
        </row>
        <row r="138">
          <cell r="S138">
            <v>25038</v>
          </cell>
        </row>
        <row r="139">
          <cell r="S139">
            <v>3366</v>
          </cell>
        </row>
        <row r="140">
          <cell r="S140">
            <v>21672</v>
          </cell>
        </row>
        <row r="141">
          <cell r="S141">
            <v>9497</v>
          </cell>
        </row>
        <row r="142">
          <cell r="S142">
            <v>1404</v>
          </cell>
        </row>
        <row r="143">
          <cell r="S143">
            <v>5964</v>
          </cell>
        </row>
        <row r="144">
          <cell r="S144">
            <v>2460</v>
          </cell>
        </row>
        <row r="145">
          <cell r="S145">
            <v>2347</v>
          </cell>
        </row>
        <row r="146">
          <cell r="S146">
            <v>15005</v>
          </cell>
        </row>
        <row r="147">
          <cell r="S147">
            <v>632</v>
          </cell>
        </row>
        <row r="148">
          <cell r="S148">
            <v>14373</v>
          </cell>
        </row>
        <row r="149">
          <cell r="S149">
            <v>4345</v>
          </cell>
        </row>
        <row r="150">
          <cell r="S150">
            <v>883</v>
          </cell>
        </row>
        <row r="151">
          <cell r="S151">
            <v>3485</v>
          </cell>
        </row>
        <row r="152">
          <cell r="S152">
            <v>1546</v>
          </cell>
        </row>
        <row r="153">
          <cell r="S153">
            <v>4114</v>
          </cell>
        </row>
        <row r="154">
          <cell r="S154">
            <v>18415</v>
          </cell>
        </row>
        <row r="155">
          <cell r="S155">
            <v>3604</v>
          </cell>
        </row>
        <row r="156">
          <cell r="S156">
            <v>14811</v>
          </cell>
        </row>
        <row r="157">
          <cell r="S157">
            <v>9181</v>
          </cell>
        </row>
        <row r="158">
          <cell r="S158">
            <v>1972</v>
          </cell>
        </row>
        <row r="159">
          <cell r="S159">
            <v>2812</v>
          </cell>
        </row>
        <row r="160">
          <cell r="S160">
            <v>846</v>
          </cell>
        </row>
        <row r="161">
          <cell r="S161">
            <v>8222</v>
          </cell>
        </row>
        <row r="162">
          <cell r="S162">
            <v>806</v>
          </cell>
        </row>
        <row r="163">
          <cell r="S163">
            <v>7416</v>
          </cell>
        </row>
        <row r="164">
          <cell r="S164">
            <v>4230</v>
          </cell>
        </row>
        <row r="165">
          <cell r="S165">
            <v>335</v>
          </cell>
        </row>
        <row r="166">
          <cell r="S166">
            <v>457</v>
          </cell>
        </row>
        <row r="167">
          <cell r="S167">
            <v>2394</v>
          </cell>
        </row>
        <row r="168">
          <cell r="S168">
            <v>6415</v>
          </cell>
        </row>
        <row r="169">
          <cell r="S169">
            <v>2326</v>
          </cell>
        </row>
        <row r="170">
          <cell r="S170">
            <v>4089</v>
          </cell>
        </row>
        <row r="171">
          <cell r="S171">
            <v>2979</v>
          </cell>
        </row>
        <row r="172">
          <cell r="S172">
            <v>616</v>
          </cell>
        </row>
        <row r="173">
          <cell r="S173">
            <v>494</v>
          </cell>
        </row>
        <row r="174">
          <cell r="S174">
            <v>23459</v>
          </cell>
        </row>
        <row r="175">
          <cell r="S175">
            <v>3278</v>
          </cell>
        </row>
        <row r="176">
          <cell r="S176">
            <v>20181</v>
          </cell>
        </row>
        <row r="177">
          <cell r="S177">
            <v>3526</v>
          </cell>
        </row>
        <row r="178">
          <cell r="S178">
            <v>7043</v>
          </cell>
        </row>
        <row r="179">
          <cell r="S179">
            <v>2797</v>
          </cell>
        </row>
        <row r="180">
          <cell r="S180">
            <v>1329</v>
          </cell>
        </row>
        <row r="181">
          <cell r="S181">
            <v>1154</v>
          </cell>
        </row>
        <row r="182">
          <cell r="S182">
            <v>1094</v>
          </cell>
        </row>
        <row r="183">
          <cell r="S183">
            <v>2227</v>
          </cell>
        </row>
        <row r="184">
          <cell r="S184">
            <v>1011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1">
        <row r="4">
          <cell r="E4">
            <v>179524</v>
          </cell>
        </row>
        <row r="5">
          <cell r="E5">
            <v>0</v>
          </cell>
        </row>
        <row r="6">
          <cell r="E6">
            <v>179524</v>
          </cell>
        </row>
        <row r="7">
          <cell r="E7">
            <v>31386</v>
          </cell>
        </row>
        <row r="8">
          <cell r="E8">
            <v>148138</v>
          </cell>
        </row>
        <row r="9">
          <cell r="E9">
            <v>25323</v>
          </cell>
        </row>
        <row r="10">
          <cell r="E10">
            <v>8026</v>
          </cell>
        </row>
        <row r="11">
          <cell r="E11">
            <v>17297</v>
          </cell>
        </row>
        <row r="12">
          <cell r="E12">
            <v>1581</v>
          </cell>
        </row>
        <row r="13">
          <cell r="E13">
            <v>1561</v>
          </cell>
        </row>
        <row r="14">
          <cell r="E14">
            <v>1135</v>
          </cell>
        </row>
        <row r="15">
          <cell r="E15">
            <v>1897</v>
          </cell>
        </row>
        <row r="16">
          <cell r="E16">
            <v>764</v>
          </cell>
        </row>
        <row r="17">
          <cell r="E17">
            <v>1031</v>
          </cell>
        </row>
        <row r="18">
          <cell r="E18">
            <v>720</v>
          </cell>
        </row>
        <row r="19">
          <cell r="E19">
            <v>1027</v>
          </cell>
        </row>
        <row r="20">
          <cell r="E20">
            <v>1194</v>
          </cell>
        </row>
        <row r="21">
          <cell r="E21">
            <v>947</v>
          </cell>
        </row>
        <row r="22">
          <cell r="E22">
            <v>1079</v>
          </cell>
        </row>
        <row r="23">
          <cell r="E23">
            <v>1426</v>
          </cell>
        </row>
        <row r="24">
          <cell r="E24">
            <v>1377</v>
          </cell>
        </row>
        <row r="25">
          <cell r="E25">
            <v>1558</v>
          </cell>
        </row>
        <row r="26">
          <cell r="E26">
            <v>16220</v>
          </cell>
        </row>
        <row r="27">
          <cell r="E27">
            <v>1684</v>
          </cell>
        </row>
        <row r="28">
          <cell r="E28">
            <v>14536</v>
          </cell>
        </row>
        <row r="29">
          <cell r="E29">
            <v>2144</v>
          </cell>
        </row>
        <row r="30">
          <cell r="E30">
            <v>1240</v>
          </cell>
        </row>
        <row r="31">
          <cell r="E31">
            <v>1306</v>
          </cell>
        </row>
        <row r="32">
          <cell r="E32">
            <v>1053</v>
          </cell>
        </row>
        <row r="33">
          <cell r="E33">
            <v>888</v>
          </cell>
        </row>
        <row r="34">
          <cell r="E34">
            <v>1205</v>
          </cell>
        </row>
        <row r="35">
          <cell r="E35">
            <v>688</v>
          </cell>
        </row>
        <row r="36">
          <cell r="E36">
            <v>2906</v>
          </cell>
        </row>
        <row r="37">
          <cell r="E37">
            <v>1318</v>
          </cell>
        </row>
        <row r="38">
          <cell r="E38">
            <v>1201</v>
          </cell>
        </row>
        <row r="39">
          <cell r="E39">
            <v>587</v>
          </cell>
        </row>
        <row r="40">
          <cell r="E40">
            <v>18686</v>
          </cell>
        </row>
        <row r="41">
          <cell r="E41">
            <v>2801</v>
          </cell>
        </row>
        <row r="42">
          <cell r="E42">
            <v>15885</v>
          </cell>
        </row>
        <row r="43">
          <cell r="E43">
            <v>1859</v>
          </cell>
        </row>
        <row r="44">
          <cell r="E44">
            <v>1280</v>
          </cell>
        </row>
        <row r="45">
          <cell r="E45">
            <v>856</v>
          </cell>
        </row>
        <row r="46">
          <cell r="E46">
            <v>3284</v>
          </cell>
        </row>
        <row r="47">
          <cell r="E47">
            <v>1721</v>
          </cell>
        </row>
        <row r="48">
          <cell r="E48">
            <v>1633</v>
          </cell>
        </row>
        <row r="49">
          <cell r="E49">
            <v>1195</v>
          </cell>
        </row>
        <row r="50">
          <cell r="E50">
            <v>1763</v>
          </cell>
        </row>
        <row r="51">
          <cell r="E51">
            <v>2294</v>
          </cell>
        </row>
        <row r="52">
          <cell r="E52">
            <v>10515</v>
          </cell>
        </row>
        <row r="53">
          <cell r="E53">
            <v>2046</v>
          </cell>
        </row>
        <row r="54">
          <cell r="E54">
            <v>8469</v>
          </cell>
        </row>
        <row r="55">
          <cell r="E55">
            <v>1267</v>
          </cell>
        </row>
        <row r="56">
          <cell r="E56">
            <v>1024</v>
          </cell>
        </row>
        <row r="57">
          <cell r="E57">
            <v>1068</v>
          </cell>
        </row>
        <row r="58">
          <cell r="E58">
            <v>720</v>
          </cell>
        </row>
        <row r="59">
          <cell r="E59">
            <v>836</v>
          </cell>
        </row>
        <row r="60">
          <cell r="E60">
            <v>807</v>
          </cell>
        </row>
        <row r="61">
          <cell r="E61">
            <v>790</v>
          </cell>
        </row>
        <row r="62">
          <cell r="E62">
            <v>1029</v>
          </cell>
        </row>
        <row r="63">
          <cell r="E63">
            <v>928</v>
          </cell>
        </row>
        <row r="64">
          <cell r="E64">
            <v>15854</v>
          </cell>
        </row>
        <row r="65">
          <cell r="E65">
            <v>1604</v>
          </cell>
        </row>
        <row r="66">
          <cell r="E66">
            <v>14250</v>
          </cell>
        </row>
        <row r="67">
          <cell r="E67">
            <v>1619</v>
          </cell>
        </row>
        <row r="68">
          <cell r="E68">
            <v>1152</v>
          </cell>
        </row>
        <row r="69">
          <cell r="E69">
            <v>1135</v>
          </cell>
        </row>
        <row r="70">
          <cell r="E70">
            <v>1536</v>
          </cell>
        </row>
        <row r="71">
          <cell r="E71">
            <v>1077</v>
          </cell>
        </row>
        <row r="72">
          <cell r="E72">
            <v>1549</v>
          </cell>
        </row>
        <row r="73">
          <cell r="E73">
            <v>1169</v>
          </cell>
        </row>
        <row r="74">
          <cell r="E74">
            <v>679</v>
          </cell>
        </row>
        <row r="75">
          <cell r="E75">
            <v>615</v>
          </cell>
        </row>
        <row r="76">
          <cell r="E76">
            <v>1002</v>
          </cell>
        </row>
        <row r="77">
          <cell r="E77">
            <v>1076</v>
          </cell>
        </row>
        <row r="78">
          <cell r="E78">
            <v>898</v>
          </cell>
        </row>
        <row r="79">
          <cell r="E79">
            <v>743</v>
          </cell>
        </row>
        <row r="80">
          <cell r="E80">
            <v>12457</v>
          </cell>
        </row>
        <row r="81">
          <cell r="E81">
            <v>1906</v>
          </cell>
        </row>
        <row r="82">
          <cell r="E82">
            <v>10551</v>
          </cell>
        </row>
        <row r="83">
          <cell r="E83">
            <v>1483</v>
          </cell>
        </row>
        <row r="84">
          <cell r="E84">
            <v>1440</v>
          </cell>
        </row>
        <row r="85">
          <cell r="E85">
            <v>933</v>
          </cell>
        </row>
        <row r="86">
          <cell r="E86">
            <v>1060</v>
          </cell>
        </row>
        <row r="87">
          <cell r="E87">
            <v>1181</v>
          </cell>
        </row>
        <row r="88">
          <cell r="E88">
            <v>1364</v>
          </cell>
        </row>
        <row r="89">
          <cell r="E89">
            <v>1826</v>
          </cell>
        </row>
        <row r="90">
          <cell r="E90">
            <v>1264</v>
          </cell>
        </row>
        <row r="91">
          <cell r="E91">
            <v>11447</v>
          </cell>
        </row>
        <row r="92">
          <cell r="E92">
            <v>1576</v>
          </cell>
        </row>
        <row r="93">
          <cell r="E93">
            <v>9871</v>
          </cell>
        </row>
        <row r="94">
          <cell r="E94">
            <v>948</v>
          </cell>
        </row>
        <row r="95">
          <cell r="E95">
            <v>939</v>
          </cell>
        </row>
        <row r="96">
          <cell r="E96">
            <v>1227</v>
          </cell>
        </row>
        <row r="97">
          <cell r="E97">
            <v>1091</v>
          </cell>
        </row>
        <row r="98">
          <cell r="E98">
            <v>900</v>
          </cell>
        </row>
        <row r="99">
          <cell r="E99">
            <v>1191</v>
          </cell>
        </row>
        <row r="100">
          <cell r="E100">
            <v>652</v>
          </cell>
        </row>
        <row r="101">
          <cell r="E101">
            <v>1576</v>
          </cell>
        </row>
        <row r="102">
          <cell r="E102">
            <v>687</v>
          </cell>
        </row>
        <row r="103">
          <cell r="E103">
            <v>660</v>
          </cell>
        </row>
        <row r="104">
          <cell r="E104">
            <v>4883</v>
          </cell>
        </row>
        <row r="105">
          <cell r="E105">
            <v>1138</v>
          </cell>
        </row>
        <row r="106">
          <cell r="E106">
            <v>3745</v>
          </cell>
        </row>
        <row r="107">
          <cell r="E107">
            <v>1440</v>
          </cell>
        </row>
        <row r="108">
          <cell r="E108">
            <v>1219</v>
          </cell>
        </row>
        <row r="109">
          <cell r="E109">
            <v>1086</v>
          </cell>
        </row>
        <row r="110">
          <cell r="E110">
            <v>13066</v>
          </cell>
        </row>
        <row r="111">
          <cell r="E111">
            <v>2286</v>
          </cell>
        </row>
        <row r="112">
          <cell r="E112">
            <v>10780</v>
          </cell>
        </row>
        <row r="113">
          <cell r="E113">
            <v>1708</v>
          </cell>
        </row>
        <row r="114">
          <cell r="E114">
            <v>805</v>
          </cell>
        </row>
        <row r="115">
          <cell r="E115">
            <v>890</v>
          </cell>
        </row>
        <row r="116">
          <cell r="E116">
            <v>1006</v>
          </cell>
        </row>
        <row r="117">
          <cell r="E117">
            <v>1008</v>
          </cell>
        </row>
        <row r="118">
          <cell r="E118">
            <v>1080</v>
          </cell>
        </row>
        <row r="119">
          <cell r="E119">
            <v>752</v>
          </cell>
        </row>
        <row r="120">
          <cell r="E120">
            <v>972</v>
          </cell>
        </row>
        <row r="121">
          <cell r="E121">
            <v>1111</v>
          </cell>
        </row>
        <row r="122">
          <cell r="E122">
            <v>1448</v>
          </cell>
        </row>
        <row r="123">
          <cell r="E123">
            <v>14943</v>
          </cell>
        </row>
        <row r="124">
          <cell r="E124">
            <v>2242</v>
          </cell>
        </row>
        <row r="125">
          <cell r="E125">
            <v>12701</v>
          </cell>
        </row>
        <row r="126">
          <cell r="E126">
            <v>1849</v>
          </cell>
        </row>
        <row r="127">
          <cell r="E127">
            <v>730</v>
          </cell>
        </row>
        <row r="128">
          <cell r="E128">
            <v>1272</v>
          </cell>
        </row>
        <row r="129">
          <cell r="E129">
            <v>1239</v>
          </cell>
        </row>
        <row r="130">
          <cell r="E130">
            <v>981</v>
          </cell>
        </row>
        <row r="131">
          <cell r="E131">
            <v>873</v>
          </cell>
        </row>
        <row r="132">
          <cell r="E132">
            <v>1108</v>
          </cell>
        </row>
        <row r="133">
          <cell r="E133">
            <v>841</v>
          </cell>
        </row>
        <row r="134">
          <cell r="E134">
            <v>885</v>
          </cell>
        </row>
        <row r="135">
          <cell r="E135">
            <v>1114</v>
          </cell>
        </row>
        <row r="136">
          <cell r="E136">
            <v>838</v>
          </cell>
        </row>
        <row r="137">
          <cell r="E137">
            <v>971</v>
          </cell>
        </row>
        <row r="138">
          <cell r="E138">
            <v>8810</v>
          </cell>
        </row>
        <row r="139">
          <cell r="E139">
            <v>1284</v>
          </cell>
        </row>
        <row r="140">
          <cell r="E140">
            <v>7526</v>
          </cell>
        </row>
        <row r="141">
          <cell r="E141">
            <v>2213</v>
          </cell>
        </row>
        <row r="142">
          <cell r="E142">
            <v>1189</v>
          </cell>
        </row>
        <row r="143">
          <cell r="E143">
            <v>1899</v>
          </cell>
        </row>
        <row r="144">
          <cell r="E144">
            <v>1163</v>
          </cell>
        </row>
        <row r="145">
          <cell r="E145">
            <v>1062</v>
          </cell>
        </row>
        <row r="146">
          <cell r="E146">
            <v>6434</v>
          </cell>
        </row>
        <row r="147">
          <cell r="E147">
            <v>1361</v>
          </cell>
        </row>
        <row r="148">
          <cell r="E148">
            <v>5073</v>
          </cell>
        </row>
        <row r="149">
          <cell r="E149">
            <v>1271</v>
          </cell>
        </row>
        <row r="150">
          <cell r="E150">
            <v>801</v>
          </cell>
        </row>
        <row r="151">
          <cell r="E151">
            <v>1259</v>
          </cell>
        </row>
        <row r="152">
          <cell r="E152">
            <v>846</v>
          </cell>
        </row>
        <row r="153">
          <cell r="E153">
            <v>896</v>
          </cell>
        </row>
        <row r="154">
          <cell r="E154">
            <v>5675</v>
          </cell>
        </row>
        <row r="155">
          <cell r="E155">
            <v>822</v>
          </cell>
        </row>
        <row r="156">
          <cell r="E156">
            <v>4853</v>
          </cell>
        </row>
        <row r="157">
          <cell r="E157">
            <v>1540</v>
          </cell>
        </row>
        <row r="158">
          <cell r="E158">
            <v>1326</v>
          </cell>
        </row>
        <row r="159">
          <cell r="E159">
            <v>867</v>
          </cell>
        </row>
        <row r="160">
          <cell r="E160">
            <v>1120</v>
          </cell>
        </row>
        <row r="161">
          <cell r="E161">
            <v>3354</v>
          </cell>
        </row>
        <row r="162">
          <cell r="E162">
            <v>696</v>
          </cell>
        </row>
        <row r="163">
          <cell r="E163">
            <v>2658</v>
          </cell>
        </row>
        <row r="164">
          <cell r="E164">
            <v>914</v>
          </cell>
        </row>
        <row r="165">
          <cell r="E165">
            <v>537</v>
          </cell>
        </row>
        <row r="166">
          <cell r="E166">
            <v>399</v>
          </cell>
        </row>
        <row r="167">
          <cell r="E167">
            <v>808</v>
          </cell>
        </row>
        <row r="168">
          <cell r="E168">
            <v>2843</v>
          </cell>
        </row>
        <row r="169">
          <cell r="E169">
            <v>660</v>
          </cell>
        </row>
        <row r="170">
          <cell r="E170">
            <v>2183</v>
          </cell>
        </row>
        <row r="171">
          <cell r="E171">
            <v>947</v>
          </cell>
        </row>
        <row r="172">
          <cell r="E172">
            <v>739</v>
          </cell>
        </row>
        <row r="173">
          <cell r="E173">
            <v>497</v>
          </cell>
        </row>
        <row r="174">
          <cell r="E174">
            <v>9014</v>
          </cell>
        </row>
        <row r="175">
          <cell r="E175">
            <v>1254</v>
          </cell>
        </row>
        <row r="176">
          <cell r="E176">
            <v>7760</v>
          </cell>
        </row>
        <row r="177">
          <cell r="E177">
            <v>1179</v>
          </cell>
        </row>
        <row r="178">
          <cell r="E178">
            <v>1124</v>
          </cell>
        </row>
        <row r="179">
          <cell r="E179">
            <v>1074</v>
          </cell>
        </row>
        <row r="180">
          <cell r="E180">
            <v>1042</v>
          </cell>
        </row>
        <row r="181">
          <cell r="E181">
            <v>780</v>
          </cell>
        </row>
        <row r="182">
          <cell r="E182">
            <v>746</v>
          </cell>
        </row>
        <row r="183">
          <cell r="E183">
            <v>1070</v>
          </cell>
        </row>
        <row r="184">
          <cell r="E184">
            <v>745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  <sheetDataSet>
      <sheetData sheetId="8">
        <row r="2">
          <cell r="A2" t="str">
            <v>01        </v>
          </cell>
        </row>
        <row r="3">
          <cell r="A3" t="str">
            <v>0189</v>
          </cell>
        </row>
        <row r="4">
          <cell r="A4" t="str">
            <v>02        </v>
          </cell>
        </row>
        <row r="5">
          <cell r="A5" t="str">
            <v>04        </v>
          </cell>
        </row>
        <row r="6">
          <cell r="A6" t="str">
            <v>05        </v>
          </cell>
        </row>
        <row r="7">
          <cell r="A7" t="str">
            <v>0545</v>
          </cell>
        </row>
        <row r="8">
          <cell r="A8" t="str">
            <v>06        </v>
          </cell>
        </row>
        <row r="9">
          <cell r="A9" t="str">
            <v>07        </v>
          </cell>
        </row>
        <row r="10">
          <cell r="A10" t="str">
            <v>0701      </v>
          </cell>
        </row>
        <row r="11">
          <cell r="A11" t="str">
            <v>0702      </v>
          </cell>
        </row>
        <row r="12">
          <cell r="A12" t="str">
            <v>0703      </v>
          </cell>
        </row>
        <row r="13">
          <cell r="A13" t="str">
            <v>0707      </v>
          </cell>
        </row>
        <row r="14">
          <cell r="A14" t="str">
            <v>0708      </v>
          </cell>
        </row>
        <row r="15">
          <cell r="A15" t="str">
            <v>08        </v>
          </cell>
        </row>
        <row r="16">
          <cell r="A16" t="str">
            <v>0801      </v>
          </cell>
        </row>
        <row r="17">
          <cell r="A17" t="str">
            <v>0805      </v>
          </cell>
        </row>
        <row r="18">
          <cell r="A18" t="str">
            <v>0809      </v>
          </cell>
        </row>
        <row r="19">
          <cell r="A19" t="str">
            <v>09        </v>
          </cell>
        </row>
        <row r="20">
          <cell r="A20" t="str">
            <v>0901      </v>
          </cell>
        </row>
        <row r="21">
          <cell r="A21" t="str">
            <v>0903      </v>
          </cell>
        </row>
        <row r="22">
          <cell r="A22" t="str">
            <v>0904      </v>
          </cell>
        </row>
        <row r="23">
          <cell r="A23" t="str">
            <v>0905      </v>
          </cell>
        </row>
        <row r="24">
          <cell r="A24" t="str">
            <v>10        </v>
          </cell>
        </row>
        <row r="25">
          <cell r="A25" t="str">
            <v>1022      </v>
          </cell>
        </row>
        <row r="26">
          <cell r="A26" t="str">
            <v>1023      </v>
          </cell>
        </row>
        <row r="27">
          <cell r="A27" t="str">
            <v>1025      </v>
          </cell>
        </row>
        <row r="28">
          <cell r="A28" t="str">
            <v>1031      </v>
          </cell>
        </row>
        <row r="29">
          <cell r="A29" t="str">
            <v>1039      </v>
          </cell>
        </row>
        <row r="30">
          <cell r="A30" t="str">
            <v>11        </v>
          </cell>
        </row>
        <row r="31">
          <cell r="A31" t="str">
            <v>12        </v>
          </cell>
        </row>
        <row r="32">
          <cell r="A32" t="str">
            <v>1201      </v>
          </cell>
        </row>
        <row r="33">
          <cell r="A33" t="str">
            <v>1205      </v>
          </cell>
        </row>
        <row r="34">
          <cell r="A34" t="str">
            <v>1209      </v>
          </cell>
        </row>
        <row r="35">
          <cell r="A35" t="str">
            <v>1210      </v>
          </cell>
        </row>
        <row r="36">
          <cell r="A36" t="str">
            <v>1211      </v>
          </cell>
        </row>
        <row r="37">
          <cell r="A37" t="str">
            <v>1219      </v>
          </cell>
        </row>
        <row r="38">
          <cell r="A38" t="str">
            <v>13        </v>
          </cell>
        </row>
        <row r="39">
          <cell r="A39" t="str">
            <v>1301      </v>
          </cell>
        </row>
        <row r="40">
          <cell r="A40" t="str">
            <v>1302      </v>
          </cell>
        </row>
        <row r="41">
          <cell r="A41" t="str">
            <v>1307      </v>
          </cell>
        </row>
        <row r="42">
          <cell r="A42" t="str">
            <v>1309      </v>
          </cell>
        </row>
        <row r="43">
          <cell r="A43" t="str">
            <v>14        </v>
          </cell>
        </row>
        <row r="44">
          <cell r="A44" t="str">
            <v>1401      </v>
          </cell>
        </row>
        <row r="45">
          <cell r="A45" t="str">
            <v>1403      </v>
          </cell>
        </row>
        <row r="46">
          <cell r="A46" t="str">
            <v>1409      </v>
          </cell>
        </row>
        <row r="47">
          <cell r="A47" t="str">
            <v>15        </v>
          </cell>
        </row>
        <row r="48">
          <cell r="A48" t="str">
            <v>1501      </v>
          </cell>
        </row>
        <row r="49">
          <cell r="A49" t="str">
            <v>1504      </v>
          </cell>
        </row>
        <row r="50">
          <cell r="A50" t="str">
            <v>16        </v>
          </cell>
        </row>
        <row r="51">
          <cell r="A51" t="str">
            <v>1601      </v>
          </cell>
        </row>
        <row r="52">
          <cell r="A52" t="str">
            <v>1602      </v>
          </cell>
        </row>
        <row r="53">
          <cell r="A53" t="str">
            <v>1603      </v>
          </cell>
        </row>
        <row r="54">
          <cell r="A54" t="str">
            <v>1605      </v>
          </cell>
        </row>
        <row r="55">
          <cell r="A55" t="str">
            <v>1607      </v>
          </cell>
        </row>
        <row r="56">
          <cell r="A56" t="str">
            <v>1613      </v>
          </cell>
        </row>
        <row r="57">
          <cell r="A57" t="str">
            <v>1614      </v>
          </cell>
        </row>
        <row r="58">
          <cell r="A58" t="str">
            <v>1619      </v>
          </cell>
        </row>
        <row r="59">
          <cell r="A59" t="str">
            <v>17        </v>
          </cell>
        </row>
        <row r="60">
          <cell r="A60" t="str">
            <v>1701      </v>
          </cell>
        </row>
        <row r="61">
          <cell r="A61" t="str">
            <v>1702      </v>
          </cell>
        </row>
        <row r="62">
          <cell r="A62" t="str">
            <v>1703      </v>
          </cell>
        </row>
        <row r="63">
          <cell r="A63" t="str">
            <v>1704      </v>
          </cell>
        </row>
        <row r="64">
          <cell r="A64" t="str">
            <v>1705      </v>
          </cell>
        </row>
        <row r="65">
          <cell r="A65" t="str">
            <v>1706      </v>
          </cell>
        </row>
        <row r="66">
          <cell r="A66" t="str">
            <v>1707      </v>
          </cell>
        </row>
        <row r="67">
          <cell r="A67" t="str">
            <v>1708      </v>
          </cell>
        </row>
        <row r="68">
          <cell r="A68" t="str">
            <v>18        </v>
          </cell>
        </row>
        <row r="69">
          <cell r="A69" t="str">
            <v>1801      </v>
          </cell>
        </row>
        <row r="70">
          <cell r="A70" t="str">
            <v>1802      </v>
          </cell>
        </row>
        <row r="71">
          <cell r="A71" t="str">
            <v>1803      </v>
          </cell>
        </row>
        <row r="72">
          <cell r="A72" t="str">
            <v>180301    </v>
          </cell>
        </row>
        <row r="73">
          <cell r="A73" t="str">
            <v>180302    </v>
          </cell>
        </row>
        <row r="74">
          <cell r="A74" t="str">
            <v>180303    </v>
          </cell>
        </row>
        <row r="75">
          <cell r="A75" t="str">
            <v>180309    </v>
          </cell>
        </row>
        <row r="76">
          <cell r="A76" t="str">
            <v>1804      </v>
          </cell>
        </row>
        <row r="77">
          <cell r="A77" t="str">
            <v>1809      </v>
          </cell>
        </row>
        <row r="78">
          <cell r="A78" t="str">
            <v>19        </v>
          </cell>
        </row>
        <row r="79">
          <cell r="A79" t="str">
            <v>1901      </v>
          </cell>
        </row>
        <row r="80">
          <cell r="A80" t="str">
            <v>190101    </v>
          </cell>
        </row>
        <row r="81">
          <cell r="A81" t="str">
            <v>190102    </v>
          </cell>
        </row>
        <row r="82">
          <cell r="A82" t="str">
            <v>190103    </v>
          </cell>
        </row>
        <row r="83">
          <cell r="A83" t="str">
            <v>190110    </v>
          </cell>
        </row>
        <row r="84">
          <cell r="A84" t="str">
            <v>1906      </v>
          </cell>
        </row>
        <row r="85">
          <cell r="A85" t="str">
            <v>20        </v>
          </cell>
        </row>
        <row r="86">
          <cell r="A86" t="str">
            <v>2003      </v>
          </cell>
        </row>
        <row r="87">
          <cell r="A87" t="str">
            <v>21        </v>
          </cell>
        </row>
        <row r="88">
          <cell r="A88" t="str">
            <v>2101      </v>
          </cell>
        </row>
        <row r="89">
          <cell r="A89" t="str">
            <v>2102      </v>
          </cell>
        </row>
        <row r="90">
          <cell r="A90" t="str">
            <v>2103      </v>
          </cell>
        </row>
        <row r="91">
          <cell r="A91" t="str">
            <v>2104      </v>
          </cell>
        </row>
        <row r="92">
          <cell r="A92" t="str">
            <v>2105      </v>
          </cell>
        </row>
        <row r="93">
          <cell r="A93" t="str">
            <v>2106      </v>
          </cell>
        </row>
        <row r="94">
          <cell r="A94" t="str">
            <v>2107      </v>
          </cell>
        </row>
        <row r="95">
          <cell r="A95" t="str">
            <v>2108      </v>
          </cell>
        </row>
        <row r="96">
          <cell r="A96" t="str">
            <v>2109      </v>
          </cell>
        </row>
        <row r="97">
          <cell r="A97" t="str">
            <v>22        </v>
          </cell>
        </row>
        <row r="98">
          <cell r="A98" t="str">
            <v>2203      </v>
          </cell>
        </row>
        <row r="99">
          <cell r="A99" t="str">
            <v>23        </v>
          </cell>
        </row>
        <row r="100">
          <cell r="A100" t="str">
            <v>2301      </v>
          </cell>
        </row>
        <row r="101">
          <cell r="A101" t="str">
            <v>2302      </v>
          </cell>
        </row>
        <row r="102">
          <cell r="A102" t="str">
            <v>2303      </v>
          </cell>
        </row>
        <row r="103">
          <cell r="A103" t="str">
            <v>24        </v>
          </cell>
        </row>
        <row r="104">
          <cell r="A104" t="str">
            <v>2401      </v>
          </cell>
        </row>
        <row r="105">
          <cell r="A105" t="str">
            <v>2403      </v>
          </cell>
        </row>
        <row r="106">
          <cell r="A106" t="str">
            <v>2404      </v>
          </cell>
        </row>
        <row r="107">
          <cell r="A107" t="str">
            <v>2405      </v>
          </cell>
        </row>
        <row r="108">
          <cell r="A108" t="str">
            <v>25        </v>
          </cell>
        </row>
        <row r="109">
          <cell r="A109" t="str">
            <v>2501      </v>
          </cell>
        </row>
        <row r="110">
          <cell r="A110" t="str">
            <v>26        </v>
          </cell>
        </row>
        <row r="111">
          <cell r="A111" t="str">
            <v>2603      </v>
          </cell>
        </row>
        <row r="112">
          <cell r="A112" t="str">
            <v>2605      </v>
          </cell>
        </row>
        <row r="113">
          <cell r="A113" t="str">
            <v>2639      </v>
          </cell>
        </row>
        <row r="114">
          <cell r="A114" t="str">
            <v>27        </v>
          </cell>
        </row>
        <row r="115">
          <cell r="A115" t="str">
            <v>2701      </v>
          </cell>
        </row>
        <row r="116">
          <cell r="A116" t="str">
            <v>28        </v>
          </cell>
        </row>
        <row r="117">
          <cell r="A117" t="str">
            <v>2801      </v>
          </cell>
        </row>
        <row r="118">
          <cell r="A118" t="str">
            <v>2803      </v>
          </cell>
        </row>
        <row r="119">
          <cell r="A119" t="str">
            <v>2804      </v>
          </cell>
        </row>
        <row r="120">
          <cell r="A120" t="str">
            <v>29        </v>
          </cell>
        </row>
        <row r="121">
          <cell r="A121" t="str">
            <v>30        </v>
          </cell>
        </row>
        <row r="122">
          <cell r="A122" t="str">
            <v>32        </v>
          </cell>
        </row>
        <row r="123">
          <cell r="A123" t="str">
            <v>60        </v>
          </cell>
        </row>
        <row r="124">
          <cell r="A124" t="str">
            <v>6001      </v>
          </cell>
        </row>
        <row r="125">
          <cell r="A125" t="str">
            <v>6003      </v>
          </cell>
        </row>
        <row r="126">
          <cell r="A126" t="str">
            <v>6004      </v>
          </cell>
        </row>
        <row r="127">
          <cell r="A127" t="str">
            <v>61        </v>
          </cell>
        </row>
        <row r="128">
          <cell r="A128" t="str">
            <v>6101      </v>
          </cell>
        </row>
        <row r="129">
          <cell r="A129" t="str">
            <v>6107      </v>
          </cell>
        </row>
        <row r="130">
          <cell r="A130" t="str">
            <v>6117      </v>
          </cell>
        </row>
        <row r="131">
          <cell r="A131" t="str">
            <v>80        </v>
          </cell>
        </row>
        <row r="132">
          <cell r="A132" t="str">
            <v>8003      </v>
          </cell>
        </row>
        <row r="133">
          <cell r="A133" t="str">
            <v>81        </v>
          </cell>
        </row>
        <row r="134">
          <cell r="A134" t="str">
            <v>8101      </v>
          </cell>
        </row>
        <row r="135">
          <cell r="A135" t="str">
            <v>82        </v>
          </cell>
        </row>
        <row r="136">
          <cell r="A136" t="str">
            <v>83        </v>
          </cell>
        </row>
        <row r="137">
          <cell r="A137" t="str">
            <v>84        </v>
          </cell>
        </row>
        <row r="138">
          <cell r="A138" t="str">
            <v>8402      </v>
          </cell>
        </row>
        <row r="139">
          <cell r="A139" t="str">
            <v>85        </v>
          </cell>
        </row>
        <row r="140">
          <cell r="A140" t="str">
            <v>8501      </v>
          </cell>
        </row>
        <row r="141">
          <cell r="A141" t="str">
            <v>86        </v>
          </cell>
        </row>
        <row r="142">
          <cell r="A142" t="str">
            <v>87        </v>
          </cell>
        </row>
        <row r="143">
          <cell r="A143" t="str">
            <v>8704      </v>
          </cell>
        </row>
        <row r="144">
          <cell r="A144" t="str">
            <v>8709      </v>
          </cell>
        </row>
        <row r="145">
          <cell r="A145" t="str">
            <v>88        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  <sheetDataSet>
      <sheetData sheetId="0">
        <row r="4">
          <cell r="E4">
            <v>3662.4</v>
          </cell>
        </row>
        <row r="6">
          <cell r="E6">
            <v>3494.6000000000004</v>
          </cell>
        </row>
        <row r="7">
          <cell r="E7">
            <v>0</v>
          </cell>
        </row>
        <row r="8">
          <cell r="E8">
            <v>3494.6000000000004</v>
          </cell>
        </row>
        <row r="9">
          <cell r="E9">
            <v>295.5</v>
          </cell>
        </row>
        <row r="11">
          <cell r="E11">
            <v>295.5</v>
          </cell>
        </row>
        <row r="14">
          <cell r="E14">
            <v>13.1</v>
          </cell>
        </row>
        <row r="15">
          <cell r="E15">
            <v>23.4</v>
          </cell>
        </row>
        <row r="16">
          <cell r="E16">
            <v>12.5</v>
          </cell>
        </row>
        <row r="17">
          <cell r="E17">
            <v>12.1</v>
          </cell>
        </row>
        <row r="18">
          <cell r="E18">
            <v>12</v>
          </cell>
        </row>
        <row r="19">
          <cell r="E19">
            <v>22</v>
          </cell>
        </row>
        <row r="20">
          <cell r="E20">
            <v>36.3</v>
          </cell>
        </row>
        <row r="21">
          <cell r="E21">
            <v>20.5</v>
          </cell>
        </row>
        <row r="22">
          <cell r="E22">
            <v>30.6</v>
          </cell>
        </row>
        <row r="23">
          <cell r="E23">
            <v>42.4</v>
          </cell>
        </row>
        <row r="24">
          <cell r="E24">
            <v>23.3</v>
          </cell>
        </row>
        <row r="25">
          <cell r="E25">
            <v>47.3</v>
          </cell>
        </row>
        <row r="26">
          <cell r="E26">
            <v>468.3</v>
          </cell>
        </row>
        <row r="28">
          <cell r="E28">
            <v>468.3</v>
          </cell>
        </row>
        <row r="29">
          <cell r="E29">
            <v>64</v>
          </cell>
        </row>
        <row r="30">
          <cell r="E30">
            <v>35.3</v>
          </cell>
        </row>
        <row r="31">
          <cell r="E31">
            <v>49.3</v>
          </cell>
        </row>
        <row r="32">
          <cell r="E32">
            <v>33.6</v>
          </cell>
        </row>
        <row r="33">
          <cell r="E33">
            <v>23.2</v>
          </cell>
        </row>
        <row r="34">
          <cell r="E34">
            <v>38.6</v>
          </cell>
        </row>
        <row r="35">
          <cell r="E35">
            <v>13.6</v>
          </cell>
        </row>
        <row r="36">
          <cell r="E36">
            <v>119.5</v>
          </cell>
        </row>
        <row r="37">
          <cell r="E37">
            <v>49.6</v>
          </cell>
        </row>
        <row r="38">
          <cell r="E38">
            <v>34.5</v>
          </cell>
        </row>
        <row r="39">
          <cell r="E39">
            <v>7.1</v>
          </cell>
        </row>
        <row r="40">
          <cell r="E40">
            <v>491.3</v>
          </cell>
        </row>
        <row r="42">
          <cell r="E42">
            <v>491.3</v>
          </cell>
        </row>
        <row r="43">
          <cell r="E43">
            <v>40</v>
          </cell>
        </row>
        <row r="44">
          <cell r="E44">
            <v>34.7</v>
          </cell>
        </row>
        <row r="45">
          <cell r="E45">
            <v>17</v>
          </cell>
        </row>
        <row r="46">
          <cell r="E46">
            <v>119.1</v>
          </cell>
        </row>
        <row r="47">
          <cell r="E47">
            <v>62</v>
          </cell>
        </row>
        <row r="48">
          <cell r="E48">
            <v>49.6</v>
          </cell>
        </row>
        <row r="49">
          <cell r="E49">
            <v>32</v>
          </cell>
        </row>
        <row r="50">
          <cell r="E50">
            <v>53.4</v>
          </cell>
        </row>
        <row r="51">
          <cell r="E51">
            <v>83.5</v>
          </cell>
        </row>
        <row r="52">
          <cell r="E52">
            <v>170.8</v>
          </cell>
        </row>
        <row r="54">
          <cell r="E54">
            <v>170.8</v>
          </cell>
        </row>
        <row r="55">
          <cell r="E55">
            <v>26.3</v>
          </cell>
        </row>
        <row r="56">
          <cell r="E56">
            <v>23.2</v>
          </cell>
        </row>
        <row r="57">
          <cell r="E57">
            <v>23.4</v>
          </cell>
        </row>
        <row r="58">
          <cell r="E58">
            <v>13.5</v>
          </cell>
        </row>
        <row r="59">
          <cell r="E59">
            <v>18.2</v>
          </cell>
        </row>
        <row r="60">
          <cell r="E60">
            <v>13.7</v>
          </cell>
        </row>
        <row r="61">
          <cell r="E61">
            <v>11.9</v>
          </cell>
        </row>
        <row r="62">
          <cell r="E62">
            <v>23.5</v>
          </cell>
        </row>
        <row r="63">
          <cell r="E63">
            <v>17.1</v>
          </cell>
        </row>
        <row r="64">
          <cell r="E64">
            <v>329.69999999999993</v>
          </cell>
        </row>
        <row r="66">
          <cell r="E66">
            <v>329.69999999999993</v>
          </cell>
        </row>
        <row r="67">
          <cell r="E67">
            <v>16.9</v>
          </cell>
        </row>
        <row r="68">
          <cell r="E68">
            <v>15.4</v>
          </cell>
        </row>
        <row r="69">
          <cell r="E69">
            <v>26</v>
          </cell>
        </row>
        <row r="70">
          <cell r="E70">
            <v>42.7</v>
          </cell>
        </row>
        <row r="71">
          <cell r="E71">
            <v>25.5</v>
          </cell>
        </row>
        <row r="72">
          <cell r="E72">
            <v>43.3</v>
          </cell>
        </row>
        <row r="73">
          <cell r="E73">
            <v>33.9</v>
          </cell>
        </row>
        <row r="74">
          <cell r="E74">
            <v>12.9</v>
          </cell>
        </row>
        <row r="75">
          <cell r="E75">
            <v>4.2</v>
          </cell>
        </row>
        <row r="76">
          <cell r="E76">
            <v>29.2</v>
          </cell>
        </row>
        <row r="77">
          <cell r="E77">
            <v>34.9</v>
          </cell>
        </row>
        <row r="78">
          <cell r="E78">
            <v>25.9</v>
          </cell>
        </row>
        <row r="79">
          <cell r="E79">
            <v>18.9</v>
          </cell>
        </row>
        <row r="80">
          <cell r="E80">
            <v>302</v>
          </cell>
        </row>
        <row r="82">
          <cell r="E82">
            <v>302</v>
          </cell>
        </row>
        <row r="83">
          <cell r="E83">
            <v>33.6</v>
          </cell>
        </row>
        <row r="84">
          <cell r="E84">
            <v>40.4</v>
          </cell>
        </row>
        <row r="85">
          <cell r="E85">
            <v>22.6</v>
          </cell>
        </row>
        <row r="86">
          <cell r="E86">
            <v>24.9</v>
          </cell>
        </row>
        <row r="87">
          <cell r="E87">
            <v>32</v>
          </cell>
        </row>
        <row r="88">
          <cell r="E88">
            <v>41.3</v>
          </cell>
        </row>
        <row r="89">
          <cell r="E89">
            <v>71</v>
          </cell>
        </row>
        <row r="90">
          <cell r="E90">
            <v>36.2</v>
          </cell>
        </row>
        <row r="91">
          <cell r="E91">
            <v>203.20000000000005</v>
          </cell>
        </row>
        <row r="93">
          <cell r="E93">
            <v>203.20000000000005</v>
          </cell>
        </row>
        <row r="94">
          <cell r="E94">
            <v>11.3</v>
          </cell>
        </row>
        <row r="95">
          <cell r="E95">
            <v>15</v>
          </cell>
        </row>
        <row r="96">
          <cell r="E96">
            <v>31.9</v>
          </cell>
        </row>
        <row r="97">
          <cell r="E97">
            <v>26.1</v>
          </cell>
        </row>
        <row r="98">
          <cell r="E98">
            <v>18.3</v>
          </cell>
        </row>
        <row r="99">
          <cell r="E99">
            <v>32.6</v>
          </cell>
        </row>
        <row r="100">
          <cell r="E100">
            <v>7.5</v>
          </cell>
        </row>
        <row r="101">
          <cell r="E101">
            <v>43.4</v>
          </cell>
        </row>
        <row r="102">
          <cell r="E102">
            <v>9.8</v>
          </cell>
        </row>
        <row r="103">
          <cell r="E103">
            <v>7.3</v>
          </cell>
        </row>
        <row r="104">
          <cell r="E104">
            <v>59.7</v>
          </cell>
        </row>
        <row r="106">
          <cell r="E106">
            <v>59.7</v>
          </cell>
        </row>
        <row r="107">
          <cell r="E107">
            <v>22.1</v>
          </cell>
        </row>
        <row r="108">
          <cell r="E108">
            <v>24.9</v>
          </cell>
        </row>
        <row r="109">
          <cell r="E109">
            <v>12.7</v>
          </cell>
        </row>
        <row r="110">
          <cell r="E110">
            <v>219.29999999999995</v>
          </cell>
        </row>
        <row r="112">
          <cell r="E112">
            <v>219.29999999999995</v>
          </cell>
        </row>
        <row r="113">
          <cell r="E113">
            <v>35</v>
          </cell>
        </row>
        <row r="114">
          <cell r="E114">
            <v>13.8</v>
          </cell>
        </row>
        <row r="115">
          <cell r="E115">
            <v>18.3</v>
          </cell>
        </row>
        <row r="116">
          <cell r="E116">
            <v>21.3</v>
          </cell>
        </row>
        <row r="117">
          <cell r="E117">
            <v>18.7</v>
          </cell>
        </row>
        <row r="118">
          <cell r="E118">
            <v>25.7</v>
          </cell>
        </row>
        <row r="119">
          <cell r="E119">
            <v>9.1</v>
          </cell>
        </row>
        <row r="120">
          <cell r="E120">
            <v>18.6</v>
          </cell>
        </row>
        <row r="121">
          <cell r="E121">
            <v>24.5</v>
          </cell>
        </row>
        <row r="122">
          <cell r="E122">
            <v>34.3</v>
          </cell>
        </row>
        <row r="123">
          <cell r="E123">
            <v>294.59999999999997</v>
          </cell>
        </row>
        <row r="125">
          <cell r="E125">
            <v>294.59999999999997</v>
          </cell>
        </row>
        <row r="126">
          <cell r="E126">
            <v>32.6</v>
          </cell>
        </row>
        <row r="127">
          <cell r="E127">
            <v>8.9</v>
          </cell>
        </row>
        <row r="128">
          <cell r="E128">
            <v>41.2</v>
          </cell>
        </row>
        <row r="129">
          <cell r="E129">
            <v>30.5</v>
          </cell>
        </row>
        <row r="130">
          <cell r="E130">
            <v>29</v>
          </cell>
        </row>
        <row r="131">
          <cell r="E131">
            <v>20.2</v>
          </cell>
        </row>
        <row r="132">
          <cell r="E132">
            <v>28.1</v>
          </cell>
        </row>
        <row r="133">
          <cell r="E133">
            <v>15.7</v>
          </cell>
        </row>
        <row r="134">
          <cell r="E134">
            <v>18.1</v>
          </cell>
        </row>
        <row r="135">
          <cell r="E135">
            <v>30.9</v>
          </cell>
        </row>
        <row r="136">
          <cell r="E136">
            <v>15.3</v>
          </cell>
        </row>
        <row r="137">
          <cell r="E137">
            <v>24.1</v>
          </cell>
        </row>
        <row r="138">
          <cell r="E138">
            <v>214.20000000000002</v>
          </cell>
        </row>
        <row r="140">
          <cell r="E140">
            <v>214.20000000000002</v>
          </cell>
        </row>
        <row r="141">
          <cell r="E141">
            <v>72.8</v>
          </cell>
        </row>
        <row r="142">
          <cell r="E142">
            <v>30.1</v>
          </cell>
        </row>
        <row r="143">
          <cell r="E143">
            <v>55.9</v>
          </cell>
        </row>
        <row r="144">
          <cell r="E144">
            <v>30.9</v>
          </cell>
        </row>
        <row r="145">
          <cell r="E145">
            <v>24.5</v>
          </cell>
        </row>
        <row r="146">
          <cell r="E146">
            <v>84.3</v>
          </cell>
        </row>
        <row r="148">
          <cell r="E148">
            <v>84.3</v>
          </cell>
        </row>
        <row r="149">
          <cell r="E149">
            <v>26.2</v>
          </cell>
        </row>
        <row r="150">
          <cell r="E150">
            <v>14.2</v>
          </cell>
        </row>
        <row r="151">
          <cell r="E151">
            <v>23.1</v>
          </cell>
        </row>
        <row r="152">
          <cell r="E152">
            <v>13.7</v>
          </cell>
        </row>
        <row r="153">
          <cell r="E153">
            <v>7.1</v>
          </cell>
        </row>
        <row r="154">
          <cell r="E154">
            <v>97.39999999999999</v>
          </cell>
        </row>
        <row r="156">
          <cell r="E156">
            <v>97.39999999999999</v>
          </cell>
        </row>
        <row r="157">
          <cell r="E157">
            <v>28</v>
          </cell>
        </row>
        <row r="158">
          <cell r="E158">
            <v>35.5</v>
          </cell>
        </row>
        <row r="159">
          <cell r="E159">
            <v>12.6</v>
          </cell>
        </row>
        <row r="160">
          <cell r="E160">
            <v>21.3</v>
          </cell>
        </row>
        <row r="161">
          <cell r="E161">
            <v>40.2</v>
          </cell>
        </row>
        <row r="163">
          <cell r="E163">
            <v>40.2</v>
          </cell>
        </row>
        <row r="164">
          <cell r="E164">
            <v>16.7</v>
          </cell>
        </row>
        <row r="165">
          <cell r="E165">
            <v>8.2</v>
          </cell>
        </row>
        <row r="166">
          <cell r="E166">
            <v>2.8</v>
          </cell>
        </row>
        <row r="167">
          <cell r="E167">
            <v>12.5</v>
          </cell>
        </row>
        <row r="168">
          <cell r="E168">
            <v>29.3</v>
          </cell>
        </row>
        <row r="170">
          <cell r="E170">
            <v>29.3</v>
          </cell>
        </row>
        <row r="171">
          <cell r="E171">
            <v>10.8</v>
          </cell>
        </row>
        <row r="172">
          <cell r="E172">
            <v>13.3</v>
          </cell>
        </row>
        <row r="173">
          <cell r="E173">
            <v>5.2</v>
          </cell>
        </row>
        <row r="174">
          <cell r="E174">
            <v>194.8</v>
          </cell>
        </row>
        <row r="176">
          <cell r="E176">
            <v>194.8</v>
          </cell>
        </row>
        <row r="177">
          <cell r="E177">
            <v>39.2</v>
          </cell>
        </row>
        <row r="178">
          <cell r="E178">
            <v>37.7</v>
          </cell>
        </row>
        <row r="179">
          <cell r="E179">
            <v>22.8</v>
          </cell>
        </row>
        <row r="180">
          <cell r="E180">
            <v>30.1</v>
          </cell>
        </row>
        <row r="181">
          <cell r="E181">
            <v>14.5</v>
          </cell>
        </row>
        <row r="182">
          <cell r="E182">
            <v>14.9</v>
          </cell>
        </row>
        <row r="183">
          <cell r="E183">
            <v>21.7</v>
          </cell>
        </row>
        <row r="184">
          <cell r="E184">
            <v>13.9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  <sheetDataSet>
      <sheetData sheetId="0">
        <row r="4">
          <cell r="E4">
            <v>375575.6400000001</v>
          </cell>
        </row>
        <row r="5">
          <cell r="E5">
            <v>0</v>
          </cell>
        </row>
        <row r="6">
          <cell r="E6">
            <v>375575.6400000001</v>
          </cell>
        </row>
        <row r="7">
          <cell r="E7">
            <v>1853.76</v>
          </cell>
        </row>
        <row r="8">
          <cell r="E8">
            <v>373721.88000000006</v>
          </cell>
        </row>
        <row r="9">
          <cell r="E9">
            <v>19947.699999999997</v>
          </cell>
        </row>
        <row r="10">
          <cell r="E10">
            <v>1853.76</v>
          </cell>
        </row>
        <row r="11">
          <cell r="E11">
            <v>18093.94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418.43</v>
          </cell>
        </row>
        <row r="17">
          <cell r="E17">
            <v>1260.1</v>
          </cell>
        </row>
        <row r="18">
          <cell r="E18">
            <v>1020.6</v>
          </cell>
        </row>
        <row r="19">
          <cell r="E19">
            <v>1189.79</v>
          </cell>
        </row>
        <row r="20">
          <cell r="E20">
            <v>1820.32</v>
          </cell>
        </row>
        <row r="21">
          <cell r="E21">
            <v>1674.46</v>
          </cell>
        </row>
        <row r="22">
          <cell r="E22">
            <v>1326.06</v>
          </cell>
        </row>
        <row r="23">
          <cell r="E23">
            <v>4172.91</v>
          </cell>
        </row>
        <row r="24">
          <cell r="E24">
            <v>1416.99</v>
          </cell>
        </row>
        <row r="25">
          <cell r="E25">
            <v>3794.28</v>
          </cell>
        </row>
        <row r="26">
          <cell r="E26">
            <v>22357.320000000003</v>
          </cell>
        </row>
        <row r="27">
          <cell r="E27">
            <v>0</v>
          </cell>
        </row>
        <row r="28">
          <cell r="E28">
            <v>22357.320000000003</v>
          </cell>
        </row>
        <row r="29">
          <cell r="E29">
            <v>2138.42</v>
          </cell>
        </row>
        <row r="30">
          <cell r="E30">
            <v>1497.69</v>
          </cell>
        </row>
        <row r="31">
          <cell r="E31">
            <v>3162.85</v>
          </cell>
        </row>
        <row r="32">
          <cell r="E32">
            <v>2011.79</v>
          </cell>
        </row>
        <row r="33">
          <cell r="E33">
            <v>1710.45</v>
          </cell>
        </row>
        <row r="34">
          <cell r="E34">
            <v>2762.25</v>
          </cell>
        </row>
        <row r="35">
          <cell r="E35">
            <v>754.43</v>
          </cell>
        </row>
        <row r="36">
          <cell r="E36">
            <v>3699.24</v>
          </cell>
        </row>
        <row r="37">
          <cell r="E37">
            <v>2779.26</v>
          </cell>
        </row>
        <row r="38">
          <cell r="E38">
            <v>1415.28</v>
          </cell>
        </row>
        <row r="39">
          <cell r="E39">
            <v>425.66</v>
          </cell>
        </row>
        <row r="40">
          <cell r="E40">
            <v>28024.700000000004</v>
          </cell>
        </row>
        <row r="41">
          <cell r="E41">
            <v>0</v>
          </cell>
        </row>
        <row r="42">
          <cell r="E42">
            <v>28024.700000000004</v>
          </cell>
        </row>
        <row r="43">
          <cell r="E43">
            <v>1519.34</v>
          </cell>
        </row>
        <row r="44">
          <cell r="E44">
            <v>2480.91</v>
          </cell>
        </row>
        <row r="45">
          <cell r="E45">
            <v>1649.04</v>
          </cell>
        </row>
        <row r="46">
          <cell r="E46">
            <v>5983.79</v>
          </cell>
        </row>
        <row r="47">
          <cell r="E47">
            <v>3216.1</v>
          </cell>
        </row>
        <row r="48">
          <cell r="E48">
            <v>2809.47</v>
          </cell>
        </row>
        <row r="49">
          <cell r="E49">
            <v>2730.06</v>
          </cell>
        </row>
        <row r="50">
          <cell r="E50">
            <v>1885.89</v>
          </cell>
        </row>
        <row r="51">
          <cell r="E51">
            <v>5750.1</v>
          </cell>
        </row>
        <row r="52">
          <cell r="E52">
            <v>14467.53</v>
          </cell>
        </row>
        <row r="53">
          <cell r="E53">
            <v>0</v>
          </cell>
        </row>
        <row r="54">
          <cell r="E54">
            <v>14467.53</v>
          </cell>
        </row>
        <row r="55">
          <cell r="E55">
            <v>888.99</v>
          </cell>
        </row>
        <row r="56">
          <cell r="E56">
            <v>643.93</v>
          </cell>
        </row>
        <row r="57">
          <cell r="E57">
            <v>688.94</v>
          </cell>
        </row>
        <row r="58">
          <cell r="E58">
            <v>557.6</v>
          </cell>
        </row>
        <row r="59">
          <cell r="E59">
            <v>1216.91</v>
          </cell>
        </row>
        <row r="60">
          <cell r="E60">
            <v>1541.34</v>
          </cell>
        </row>
        <row r="61">
          <cell r="E61">
            <v>1906.47</v>
          </cell>
        </row>
        <row r="62">
          <cell r="E62">
            <v>4226.85</v>
          </cell>
        </row>
        <row r="63">
          <cell r="E63">
            <v>2796.5</v>
          </cell>
        </row>
        <row r="64">
          <cell r="E64">
            <v>31657.229999999996</v>
          </cell>
        </row>
        <row r="65">
          <cell r="E65">
            <v>0</v>
          </cell>
        </row>
        <row r="66">
          <cell r="E66">
            <v>31657.229999999996</v>
          </cell>
        </row>
        <row r="67">
          <cell r="E67">
            <v>1518.71</v>
          </cell>
        </row>
        <row r="68">
          <cell r="E68">
            <v>1917.02</v>
          </cell>
        </row>
        <row r="69">
          <cell r="E69">
            <v>2079.96</v>
          </cell>
        </row>
        <row r="70">
          <cell r="E70">
            <v>3779.36</v>
          </cell>
        </row>
        <row r="71">
          <cell r="E71">
            <v>2874.7</v>
          </cell>
        </row>
        <row r="72">
          <cell r="E72">
            <v>3836.86</v>
          </cell>
        </row>
        <row r="73">
          <cell r="E73">
            <v>1582.76</v>
          </cell>
        </row>
        <row r="74">
          <cell r="E74">
            <v>1867.87</v>
          </cell>
        </row>
        <row r="75">
          <cell r="E75">
            <v>1295.98</v>
          </cell>
        </row>
        <row r="76">
          <cell r="E76">
            <v>3550.09</v>
          </cell>
        </row>
        <row r="77">
          <cell r="E77">
            <v>2225.66</v>
          </cell>
        </row>
        <row r="78">
          <cell r="E78">
            <v>2018.05</v>
          </cell>
        </row>
        <row r="79">
          <cell r="E79">
            <v>3110.21</v>
          </cell>
        </row>
        <row r="80">
          <cell r="E80">
            <v>31172.789999999997</v>
          </cell>
        </row>
        <row r="81">
          <cell r="E81">
            <v>0</v>
          </cell>
        </row>
        <row r="82">
          <cell r="E82">
            <v>31172.789999999997</v>
          </cell>
        </row>
        <row r="83">
          <cell r="E83">
            <v>2933.7</v>
          </cell>
        </row>
        <row r="84">
          <cell r="E84">
            <v>3752.45</v>
          </cell>
        </row>
        <row r="85">
          <cell r="E85">
            <v>1504.5</v>
          </cell>
        </row>
        <row r="86">
          <cell r="E86">
            <v>2335.9</v>
          </cell>
        </row>
        <row r="87">
          <cell r="E87">
            <v>2645.98</v>
          </cell>
        </row>
        <row r="88">
          <cell r="E88">
            <v>5011.28</v>
          </cell>
        </row>
        <row r="89">
          <cell r="E89">
            <v>7710.92</v>
          </cell>
        </row>
        <row r="90">
          <cell r="E90">
            <v>5278.06</v>
          </cell>
        </row>
        <row r="91">
          <cell r="E91">
            <v>43913.920000000006</v>
          </cell>
        </row>
        <row r="92">
          <cell r="E92">
            <v>0</v>
          </cell>
        </row>
        <row r="93">
          <cell r="E93">
            <v>43913.920000000006</v>
          </cell>
        </row>
        <row r="94">
          <cell r="E94">
            <v>3846.41</v>
          </cell>
        </row>
        <row r="95">
          <cell r="E95">
            <v>3669.51</v>
          </cell>
        </row>
        <row r="96">
          <cell r="E96">
            <v>5247.93</v>
          </cell>
        </row>
        <row r="97">
          <cell r="E97">
            <v>7448.9</v>
          </cell>
        </row>
        <row r="98">
          <cell r="E98">
            <v>4107.29</v>
          </cell>
        </row>
        <row r="99">
          <cell r="E99">
            <v>4423.29</v>
          </cell>
        </row>
        <row r="100">
          <cell r="E100">
            <v>3427.95</v>
          </cell>
        </row>
        <row r="101">
          <cell r="E101">
            <v>8514.35</v>
          </cell>
        </row>
        <row r="102">
          <cell r="E102">
            <v>1895.35</v>
          </cell>
        </row>
        <row r="103">
          <cell r="E103">
            <v>1332.94</v>
          </cell>
        </row>
        <row r="104">
          <cell r="E104">
            <v>19001.64</v>
          </cell>
        </row>
        <row r="105">
          <cell r="E105">
            <v>0</v>
          </cell>
        </row>
        <row r="106">
          <cell r="E106">
            <v>19001.64</v>
          </cell>
        </row>
        <row r="107">
          <cell r="E107">
            <v>6909.92</v>
          </cell>
        </row>
        <row r="108">
          <cell r="E108">
            <v>5322.16</v>
          </cell>
        </row>
        <row r="109">
          <cell r="E109">
            <v>6769.56</v>
          </cell>
        </row>
        <row r="110">
          <cell r="E110">
            <v>28292.85</v>
          </cell>
        </row>
        <row r="111">
          <cell r="E111">
            <v>0</v>
          </cell>
        </row>
        <row r="112">
          <cell r="E112">
            <v>28292.85</v>
          </cell>
        </row>
        <row r="113">
          <cell r="E113">
            <v>4338.88</v>
          </cell>
        </row>
        <row r="114">
          <cell r="E114">
            <v>3931.15</v>
          </cell>
        </row>
        <row r="115">
          <cell r="E115">
            <v>1439.42</v>
          </cell>
        </row>
        <row r="116">
          <cell r="E116">
            <v>2272.64</v>
          </cell>
        </row>
        <row r="117">
          <cell r="E117">
            <v>1661.85</v>
          </cell>
        </row>
        <row r="118">
          <cell r="E118">
            <v>4048.6</v>
          </cell>
        </row>
        <row r="119">
          <cell r="E119">
            <v>2121.42</v>
          </cell>
        </row>
        <row r="120">
          <cell r="E120">
            <v>1716.3</v>
          </cell>
        </row>
        <row r="121">
          <cell r="E121">
            <v>3232.75</v>
          </cell>
        </row>
        <row r="122">
          <cell r="E122">
            <v>3529.84</v>
          </cell>
        </row>
        <row r="123">
          <cell r="E123">
            <v>27669.04</v>
          </cell>
        </row>
        <row r="124">
          <cell r="E124">
            <v>0</v>
          </cell>
        </row>
        <row r="125">
          <cell r="E125">
            <v>27669.04</v>
          </cell>
        </row>
        <row r="126">
          <cell r="E126">
            <v>1162.29</v>
          </cell>
        </row>
        <row r="127">
          <cell r="E127">
            <v>1862.84</v>
          </cell>
        </row>
        <row r="128">
          <cell r="E128">
            <v>2351.83</v>
          </cell>
        </row>
        <row r="129">
          <cell r="E129">
            <v>2472.16</v>
          </cell>
        </row>
        <row r="130">
          <cell r="E130">
            <v>1502.16</v>
          </cell>
        </row>
        <row r="131">
          <cell r="E131">
            <v>1708.99</v>
          </cell>
        </row>
        <row r="132">
          <cell r="E132">
            <v>2183.32</v>
          </cell>
        </row>
        <row r="133">
          <cell r="E133">
            <v>2798.94</v>
          </cell>
        </row>
        <row r="134">
          <cell r="E134">
            <v>4406.15</v>
          </cell>
        </row>
        <row r="135">
          <cell r="E135">
            <v>2698.88</v>
          </cell>
        </row>
        <row r="136">
          <cell r="E136">
            <v>2228.74</v>
          </cell>
        </row>
        <row r="137">
          <cell r="E137">
            <v>2292.74</v>
          </cell>
        </row>
        <row r="138">
          <cell r="E138">
            <v>18843.69</v>
          </cell>
        </row>
        <row r="139">
          <cell r="E139">
            <v>0</v>
          </cell>
        </row>
        <row r="140">
          <cell r="E140">
            <v>18843.69</v>
          </cell>
        </row>
        <row r="141">
          <cell r="E141">
            <v>4732.45</v>
          </cell>
        </row>
        <row r="142">
          <cell r="E142">
            <v>1970.32</v>
          </cell>
        </row>
        <row r="143">
          <cell r="E143">
            <v>5651.44</v>
          </cell>
        </row>
        <row r="144">
          <cell r="E144">
            <v>3756.15</v>
          </cell>
        </row>
        <row r="145">
          <cell r="E145">
            <v>2733.33</v>
          </cell>
        </row>
        <row r="146">
          <cell r="E146">
            <v>11035.46</v>
          </cell>
        </row>
        <row r="147">
          <cell r="E147">
            <v>0</v>
          </cell>
        </row>
        <row r="148">
          <cell r="E148">
            <v>11035.46</v>
          </cell>
        </row>
        <row r="149">
          <cell r="E149">
            <v>2873.12</v>
          </cell>
        </row>
        <row r="150">
          <cell r="E150">
            <v>1139.36</v>
          </cell>
        </row>
        <row r="151">
          <cell r="E151">
            <v>4262.71</v>
          </cell>
        </row>
        <row r="152">
          <cell r="E152">
            <v>1842.7</v>
          </cell>
        </row>
        <row r="153">
          <cell r="E153">
            <v>917.57</v>
          </cell>
        </row>
        <row r="154">
          <cell r="E154">
            <v>20014.21</v>
          </cell>
        </row>
        <row r="155">
          <cell r="E155">
            <v>0</v>
          </cell>
        </row>
        <row r="156">
          <cell r="E156">
            <v>20014.21</v>
          </cell>
        </row>
        <row r="157">
          <cell r="E157">
            <v>7115.93</v>
          </cell>
        </row>
        <row r="158">
          <cell r="E158">
            <v>4826.19</v>
          </cell>
        </row>
        <row r="159">
          <cell r="E159">
            <v>2147.27</v>
          </cell>
        </row>
        <row r="160">
          <cell r="E160">
            <v>5924.82</v>
          </cell>
        </row>
        <row r="161">
          <cell r="E161">
            <v>14417.550000000001</v>
          </cell>
        </row>
        <row r="162">
          <cell r="E162">
            <v>0</v>
          </cell>
        </row>
        <row r="163">
          <cell r="E163">
            <v>14417.550000000001</v>
          </cell>
        </row>
        <row r="164">
          <cell r="E164">
            <v>4381.35</v>
          </cell>
        </row>
        <row r="165">
          <cell r="E165">
            <v>2731.01</v>
          </cell>
        </row>
        <row r="166">
          <cell r="E166">
            <v>4263.76</v>
          </cell>
        </row>
        <row r="167">
          <cell r="E167">
            <v>3041.43</v>
          </cell>
        </row>
        <row r="168">
          <cell r="E168">
            <v>21199.14</v>
          </cell>
        </row>
        <row r="169">
          <cell r="E169">
            <v>0</v>
          </cell>
        </row>
        <row r="170">
          <cell r="E170">
            <v>21199.14</v>
          </cell>
        </row>
        <row r="171">
          <cell r="E171">
            <v>10549.99</v>
          </cell>
        </row>
        <row r="172">
          <cell r="E172">
            <v>4454.98</v>
          </cell>
        </row>
        <row r="173">
          <cell r="E173">
            <v>6194.17</v>
          </cell>
        </row>
        <row r="174">
          <cell r="E174">
            <v>23560.87</v>
          </cell>
        </row>
        <row r="175">
          <cell r="E175">
            <v>0</v>
          </cell>
        </row>
        <row r="176">
          <cell r="E176">
            <v>23560.87</v>
          </cell>
        </row>
        <row r="177">
          <cell r="E177">
            <v>3343.07</v>
          </cell>
        </row>
        <row r="178">
          <cell r="E178">
            <v>3624.17</v>
          </cell>
        </row>
        <row r="179">
          <cell r="E179">
            <v>2572.23</v>
          </cell>
        </row>
        <row r="180">
          <cell r="E180">
            <v>3222.5</v>
          </cell>
        </row>
        <row r="181">
          <cell r="E181">
            <v>2529.93</v>
          </cell>
        </row>
        <row r="182">
          <cell r="E182">
            <v>2152.21</v>
          </cell>
        </row>
        <row r="183">
          <cell r="E183">
            <v>3655.05</v>
          </cell>
        </row>
        <row r="184">
          <cell r="E184">
            <v>2461.71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成绩"/>
      <sheetName val="成绩统计表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  <sheetDataSet>
      <sheetData sheetId="1">
        <row r="4">
          <cell r="E4">
            <v>2515798</v>
          </cell>
        </row>
        <row r="6">
          <cell r="E6">
            <v>2515798</v>
          </cell>
        </row>
        <row r="7">
          <cell r="E7">
            <v>277069</v>
          </cell>
        </row>
        <row r="8">
          <cell r="E8">
            <v>2238729</v>
          </cell>
        </row>
        <row r="9">
          <cell r="E9">
            <v>301163</v>
          </cell>
        </row>
        <row r="10">
          <cell r="E10">
            <v>62032</v>
          </cell>
        </row>
        <row r="11">
          <cell r="E11">
            <v>239131</v>
          </cell>
        </row>
        <row r="12">
          <cell r="E12">
            <v>19568</v>
          </cell>
        </row>
        <row r="13">
          <cell r="E13">
            <v>21063</v>
          </cell>
        </row>
        <row r="14">
          <cell r="E14">
            <v>13503</v>
          </cell>
        </row>
        <row r="15">
          <cell r="E15">
            <v>24200</v>
          </cell>
        </row>
        <row r="16">
          <cell r="E16">
            <v>10714</v>
          </cell>
        </row>
        <row r="17">
          <cell r="E17">
            <v>14942</v>
          </cell>
        </row>
        <row r="18">
          <cell r="E18">
            <v>10352</v>
          </cell>
        </row>
        <row r="19">
          <cell r="E19">
            <v>14135</v>
          </cell>
        </row>
        <row r="20">
          <cell r="E20">
            <v>17422</v>
          </cell>
        </row>
        <row r="21">
          <cell r="E21">
            <v>15052</v>
          </cell>
        </row>
        <row r="22">
          <cell r="E22">
            <v>16026</v>
          </cell>
        </row>
        <row r="23">
          <cell r="E23">
            <v>20761</v>
          </cell>
        </row>
        <row r="24">
          <cell r="E24">
            <v>18598</v>
          </cell>
        </row>
        <row r="25">
          <cell r="E25">
            <v>22795</v>
          </cell>
        </row>
        <row r="26">
          <cell r="E26">
            <v>229904</v>
          </cell>
        </row>
        <row r="27">
          <cell r="E27">
            <v>16249</v>
          </cell>
        </row>
        <row r="28">
          <cell r="E28">
            <v>213655</v>
          </cell>
        </row>
        <row r="29">
          <cell r="E29">
            <v>31560</v>
          </cell>
        </row>
        <row r="30">
          <cell r="E30">
            <v>17334</v>
          </cell>
        </row>
        <row r="31">
          <cell r="E31">
            <v>21016</v>
          </cell>
        </row>
        <row r="32">
          <cell r="E32">
            <v>15770</v>
          </cell>
        </row>
        <row r="33">
          <cell r="E33">
            <v>12889</v>
          </cell>
        </row>
        <row r="34">
          <cell r="E34">
            <v>19357</v>
          </cell>
        </row>
        <row r="35">
          <cell r="E35">
            <v>10320</v>
          </cell>
        </row>
        <row r="36">
          <cell r="E36">
            <v>41393</v>
          </cell>
        </row>
        <row r="37">
          <cell r="E37">
            <v>18764</v>
          </cell>
        </row>
        <row r="38">
          <cell r="E38">
            <v>17831</v>
          </cell>
        </row>
        <row r="39">
          <cell r="E39">
            <v>7421</v>
          </cell>
        </row>
        <row r="40">
          <cell r="E40">
            <v>271463</v>
          </cell>
        </row>
        <row r="41">
          <cell r="E41">
            <v>23934</v>
          </cell>
        </row>
        <row r="42">
          <cell r="E42">
            <v>247529</v>
          </cell>
        </row>
        <row r="43">
          <cell r="E43">
            <v>27058</v>
          </cell>
        </row>
        <row r="44">
          <cell r="E44">
            <v>18092</v>
          </cell>
        </row>
        <row r="45">
          <cell r="E45">
            <v>12628</v>
          </cell>
        </row>
        <row r="46">
          <cell r="E46">
            <v>55666</v>
          </cell>
        </row>
        <row r="47">
          <cell r="E47">
            <v>26409</v>
          </cell>
        </row>
        <row r="48">
          <cell r="E48">
            <v>25380</v>
          </cell>
        </row>
        <row r="49">
          <cell r="E49">
            <v>18602</v>
          </cell>
        </row>
        <row r="50">
          <cell r="E50">
            <v>27529</v>
          </cell>
        </row>
        <row r="51">
          <cell r="E51">
            <v>36165</v>
          </cell>
        </row>
        <row r="52">
          <cell r="E52">
            <v>146623</v>
          </cell>
        </row>
        <row r="53">
          <cell r="E53">
            <v>18743</v>
          </cell>
        </row>
        <row r="54">
          <cell r="E54">
            <v>127880</v>
          </cell>
        </row>
        <row r="55">
          <cell r="E55">
            <v>19482</v>
          </cell>
        </row>
        <row r="56">
          <cell r="E56">
            <v>15415</v>
          </cell>
        </row>
        <row r="57">
          <cell r="E57">
            <v>14988</v>
          </cell>
        </row>
        <row r="58">
          <cell r="E58">
            <v>10803</v>
          </cell>
        </row>
        <row r="59">
          <cell r="E59">
            <v>12439</v>
          </cell>
        </row>
        <row r="60">
          <cell r="E60">
            <v>12069</v>
          </cell>
        </row>
        <row r="61">
          <cell r="E61">
            <v>12414</v>
          </cell>
        </row>
        <row r="62">
          <cell r="E62">
            <v>16333</v>
          </cell>
        </row>
        <row r="63">
          <cell r="E63">
            <v>13937</v>
          </cell>
        </row>
        <row r="64">
          <cell r="E64">
            <v>235354</v>
          </cell>
        </row>
        <row r="65">
          <cell r="E65">
            <v>14822</v>
          </cell>
        </row>
        <row r="66">
          <cell r="E66">
            <v>220532</v>
          </cell>
        </row>
        <row r="67">
          <cell r="E67">
            <v>24351</v>
          </cell>
        </row>
        <row r="68">
          <cell r="E68">
            <v>16397</v>
          </cell>
        </row>
        <row r="69">
          <cell r="E69">
            <v>16633</v>
          </cell>
        </row>
        <row r="70">
          <cell r="E70">
            <v>25149</v>
          </cell>
        </row>
        <row r="71">
          <cell r="E71">
            <v>17758</v>
          </cell>
        </row>
        <row r="72">
          <cell r="E72">
            <v>23577</v>
          </cell>
        </row>
        <row r="73">
          <cell r="E73">
            <v>19056</v>
          </cell>
        </row>
        <row r="74">
          <cell r="E74">
            <v>10622</v>
          </cell>
        </row>
        <row r="75">
          <cell r="E75">
            <v>8008</v>
          </cell>
        </row>
        <row r="76">
          <cell r="E76">
            <v>15907</v>
          </cell>
        </row>
        <row r="77">
          <cell r="E77">
            <v>17339</v>
          </cell>
        </row>
        <row r="78">
          <cell r="E78">
            <v>14551</v>
          </cell>
        </row>
        <row r="79">
          <cell r="E79">
            <v>11184</v>
          </cell>
        </row>
        <row r="80">
          <cell r="E80">
            <v>189907</v>
          </cell>
        </row>
        <row r="81">
          <cell r="E81">
            <v>17468</v>
          </cell>
        </row>
        <row r="82">
          <cell r="E82">
            <v>172439</v>
          </cell>
        </row>
        <row r="83">
          <cell r="E83">
            <v>23106</v>
          </cell>
        </row>
        <row r="84">
          <cell r="E84">
            <v>21717</v>
          </cell>
        </row>
        <row r="85">
          <cell r="E85">
            <v>16932</v>
          </cell>
        </row>
        <row r="86">
          <cell r="E86">
            <v>17350</v>
          </cell>
        </row>
        <row r="87">
          <cell r="E87">
            <v>21060</v>
          </cell>
        </row>
        <row r="88">
          <cell r="E88">
            <v>22399</v>
          </cell>
        </row>
        <row r="89">
          <cell r="E89">
            <v>29105</v>
          </cell>
        </row>
        <row r="90">
          <cell r="E90">
            <v>20770</v>
          </cell>
        </row>
        <row r="91">
          <cell r="E91">
            <v>160325</v>
          </cell>
        </row>
        <row r="92">
          <cell r="E92">
            <v>14349</v>
          </cell>
        </row>
        <row r="93">
          <cell r="E93">
            <v>145976</v>
          </cell>
        </row>
        <row r="94">
          <cell r="E94">
            <v>13402</v>
          </cell>
        </row>
        <row r="95">
          <cell r="E95">
            <v>14223</v>
          </cell>
        </row>
        <row r="96">
          <cell r="E96">
            <v>18693</v>
          </cell>
        </row>
        <row r="97">
          <cell r="E97">
            <v>16105</v>
          </cell>
        </row>
        <row r="98">
          <cell r="E98">
            <v>13049</v>
          </cell>
        </row>
        <row r="99">
          <cell r="E99">
            <v>18431</v>
          </cell>
        </row>
        <row r="100">
          <cell r="E100">
            <v>9337</v>
          </cell>
        </row>
        <row r="101">
          <cell r="E101">
            <v>24055</v>
          </cell>
        </row>
        <row r="102">
          <cell r="E102">
            <v>9320</v>
          </cell>
        </row>
        <row r="103">
          <cell r="E103">
            <v>9361</v>
          </cell>
        </row>
        <row r="104">
          <cell r="E104">
            <v>62084</v>
          </cell>
        </row>
        <row r="105">
          <cell r="E105">
            <v>10478</v>
          </cell>
        </row>
        <row r="106">
          <cell r="E106">
            <v>51606</v>
          </cell>
        </row>
        <row r="107">
          <cell r="E107">
            <v>19701</v>
          </cell>
        </row>
        <row r="108">
          <cell r="E108">
            <v>17180</v>
          </cell>
        </row>
        <row r="109">
          <cell r="E109">
            <v>14725</v>
          </cell>
        </row>
        <row r="110">
          <cell r="E110">
            <v>179149</v>
          </cell>
        </row>
        <row r="111">
          <cell r="E111">
            <v>22802</v>
          </cell>
        </row>
        <row r="112">
          <cell r="E112">
            <v>156347</v>
          </cell>
        </row>
        <row r="113">
          <cell r="E113">
            <v>23422</v>
          </cell>
        </row>
        <row r="114">
          <cell r="E114">
            <v>11323</v>
          </cell>
        </row>
        <row r="115">
          <cell r="E115">
            <v>12990</v>
          </cell>
        </row>
        <row r="116">
          <cell r="E116">
            <v>14633</v>
          </cell>
        </row>
        <row r="117">
          <cell r="E117">
            <v>14309</v>
          </cell>
        </row>
        <row r="118">
          <cell r="E118">
            <v>16862</v>
          </cell>
        </row>
        <row r="119">
          <cell r="E119">
            <v>10548</v>
          </cell>
        </row>
        <row r="120">
          <cell r="E120">
            <v>14584</v>
          </cell>
        </row>
        <row r="121">
          <cell r="E121">
            <v>16400</v>
          </cell>
        </row>
        <row r="122">
          <cell r="E122">
            <v>21276</v>
          </cell>
        </row>
        <row r="123">
          <cell r="E123">
            <v>209707</v>
          </cell>
        </row>
        <row r="124">
          <cell r="E124">
            <v>18779</v>
          </cell>
        </row>
        <row r="125">
          <cell r="E125">
            <v>190928</v>
          </cell>
        </row>
        <row r="126">
          <cell r="E126">
            <v>25777</v>
          </cell>
        </row>
        <row r="127">
          <cell r="E127">
            <v>9892</v>
          </cell>
        </row>
        <row r="128">
          <cell r="E128">
            <v>19641</v>
          </cell>
        </row>
        <row r="129">
          <cell r="E129">
            <v>19175</v>
          </cell>
        </row>
        <row r="130">
          <cell r="E130">
            <v>15589</v>
          </cell>
        </row>
        <row r="131">
          <cell r="E131">
            <v>12382</v>
          </cell>
        </row>
        <row r="132">
          <cell r="E132">
            <v>16335</v>
          </cell>
        </row>
        <row r="133">
          <cell r="E133">
            <v>12590</v>
          </cell>
        </row>
        <row r="134">
          <cell r="E134">
            <v>13781</v>
          </cell>
        </row>
        <row r="135">
          <cell r="E135">
            <v>17782</v>
          </cell>
        </row>
        <row r="136">
          <cell r="E136">
            <v>12789</v>
          </cell>
        </row>
        <row r="137">
          <cell r="E137">
            <v>15195</v>
          </cell>
        </row>
        <row r="138">
          <cell r="E138">
            <v>124132</v>
          </cell>
        </row>
        <row r="139">
          <cell r="E139">
            <v>10684</v>
          </cell>
        </row>
        <row r="140">
          <cell r="E140">
            <v>113448</v>
          </cell>
        </row>
        <row r="141">
          <cell r="E141">
            <v>32450</v>
          </cell>
        </row>
        <row r="142">
          <cell r="E142">
            <v>16267</v>
          </cell>
        </row>
        <row r="143">
          <cell r="E143">
            <v>30875</v>
          </cell>
        </row>
        <row r="144">
          <cell r="E144">
            <v>17760</v>
          </cell>
        </row>
        <row r="145">
          <cell r="E145">
            <v>16096</v>
          </cell>
        </row>
        <row r="146">
          <cell r="E146">
            <v>88372</v>
          </cell>
        </row>
        <row r="147">
          <cell r="E147">
            <v>12540</v>
          </cell>
        </row>
        <row r="148">
          <cell r="E148">
            <v>75832</v>
          </cell>
        </row>
        <row r="149">
          <cell r="E149">
            <v>19118</v>
          </cell>
        </row>
        <row r="150">
          <cell r="E150">
            <v>12604</v>
          </cell>
        </row>
        <row r="151">
          <cell r="E151">
            <v>19005</v>
          </cell>
        </row>
        <row r="152">
          <cell r="E152">
            <v>13153</v>
          </cell>
        </row>
        <row r="153">
          <cell r="E153">
            <v>11952</v>
          </cell>
        </row>
        <row r="154">
          <cell r="E154">
            <v>86361</v>
          </cell>
        </row>
        <row r="155">
          <cell r="E155">
            <v>8272</v>
          </cell>
        </row>
        <row r="156">
          <cell r="E156">
            <v>78089</v>
          </cell>
        </row>
        <row r="157">
          <cell r="E157">
            <v>23753</v>
          </cell>
        </row>
        <row r="158">
          <cell r="E158">
            <v>23148</v>
          </cell>
        </row>
        <row r="159">
          <cell r="E159">
            <v>14093</v>
          </cell>
        </row>
        <row r="160">
          <cell r="E160">
            <v>17095</v>
          </cell>
        </row>
        <row r="161">
          <cell r="E161">
            <v>48731</v>
          </cell>
        </row>
        <row r="162">
          <cell r="E162">
            <v>6764</v>
          </cell>
        </row>
        <row r="163">
          <cell r="E163">
            <v>41967</v>
          </cell>
        </row>
        <row r="164">
          <cell r="E164">
            <v>14721</v>
          </cell>
        </row>
        <row r="165">
          <cell r="E165">
            <v>8901</v>
          </cell>
        </row>
        <row r="166">
          <cell r="E166">
            <v>5366</v>
          </cell>
        </row>
        <row r="167">
          <cell r="E167">
            <v>12979</v>
          </cell>
        </row>
        <row r="168">
          <cell r="E168">
            <v>51248</v>
          </cell>
        </row>
        <row r="169">
          <cell r="E169">
            <v>8073</v>
          </cell>
        </row>
        <row r="170">
          <cell r="E170">
            <v>43175</v>
          </cell>
        </row>
        <row r="171">
          <cell r="E171">
            <v>18536</v>
          </cell>
        </row>
        <row r="172">
          <cell r="E172">
            <v>15509</v>
          </cell>
        </row>
        <row r="173">
          <cell r="E173">
            <v>9130</v>
          </cell>
        </row>
        <row r="174">
          <cell r="E174">
            <v>131275</v>
          </cell>
        </row>
        <row r="175">
          <cell r="E175">
            <v>11080</v>
          </cell>
        </row>
        <row r="176">
          <cell r="E176">
            <v>120195</v>
          </cell>
        </row>
        <row r="177">
          <cell r="E177">
            <v>18841</v>
          </cell>
        </row>
        <row r="178">
          <cell r="E178">
            <v>17716</v>
          </cell>
        </row>
        <row r="179">
          <cell r="E179">
            <v>16633</v>
          </cell>
        </row>
        <row r="180">
          <cell r="E180">
            <v>15601</v>
          </cell>
        </row>
        <row r="181">
          <cell r="E181">
            <v>11601</v>
          </cell>
        </row>
        <row r="182">
          <cell r="E182">
            <v>11732</v>
          </cell>
        </row>
        <row r="183">
          <cell r="E183">
            <v>15888</v>
          </cell>
        </row>
        <row r="184">
          <cell r="E184">
            <v>12183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  <sheetDataSet>
      <sheetData sheetId="1">
        <row r="4">
          <cell r="E4">
            <v>286760.25</v>
          </cell>
        </row>
        <row r="5">
          <cell r="E5">
            <v>0</v>
          </cell>
        </row>
        <row r="6">
          <cell r="E6">
            <v>286760.25</v>
          </cell>
        </row>
        <row r="7">
          <cell r="E7">
            <v>0</v>
          </cell>
        </row>
        <row r="8">
          <cell r="E8">
            <v>286760.25</v>
          </cell>
        </row>
        <row r="9">
          <cell r="E9">
            <v>31018.9</v>
          </cell>
        </row>
        <row r="10">
          <cell r="E10">
            <v>0</v>
          </cell>
        </row>
        <row r="11">
          <cell r="E11">
            <v>31018.9</v>
          </cell>
        </row>
        <row r="12">
          <cell r="E12">
            <v>2861.1000000000004</v>
          </cell>
        </row>
        <row r="13">
          <cell r="E13">
            <v>3195.5000000000005</v>
          </cell>
        </row>
        <row r="14">
          <cell r="E14">
            <v>2174.7000000000003</v>
          </cell>
        </row>
        <row r="15">
          <cell r="E15">
            <v>3777.4</v>
          </cell>
        </row>
        <row r="16">
          <cell r="E16">
            <v>979.0000000000001</v>
          </cell>
        </row>
        <row r="17">
          <cell r="E17">
            <v>1653.3000000000002</v>
          </cell>
        </row>
        <row r="18">
          <cell r="E18">
            <v>854.7</v>
          </cell>
        </row>
        <row r="19">
          <cell r="E19">
            <v>1690.7</v>
          </cell>
        </row>
        <row r="20">
          <cell r="E20">
            <v>2514.6000000000004</v>
          </cell>
        </row>
        <row r="21">
          <cell r="E21">
            <v>1417.9</v>
          </cell>
        </row>
        <row r="22">
          <cell r="E22">
            <v>2117.5</v>
          </cell>
        </row>
        <row r="23">
          <cell r="E23">
            <v>2779.7000000000003</v>
          </cell>
        </row>
        <row r="24">
          <cell r="E24">
            <v>1882.1000000000001</v>
          </cell>
        </row>
        <row r="25">
          <cell r="E25">
            <v>3120.7000000000003</v>
          </cell>
        </row>
        <row r="26">
          <cell r="E26">
            <v>37705.5</v>
          </cell>
        </row>
        <row r="27">
          <cell r="E27">
            <v>0</v>
          </cell>
        </row>
        <row r="28">
          <cell r="E28">
            <v>37705.5</v>
          </cell>
        </row>
        <row r="29">
          <cell r="E29">
            <v>4932.4</v>
          </cell>
        </row>
        <row r="30">
          <cell r="E30">
            <v>2185.95</v>
          </cell>
        </row>
        <row r="31">
          <cell r="E31">
            <v>3531.1499999999996</v>
          </cell>
        </row>
        <row r="32">
          <cell r="E32">
            <v>2305.65</v>
          </cell>
        </row>
        <row r="33">
          <cell r="E33">
            <v>1918.05</v>
          </cell>
        </row>
        <row r="34">
          <cell r="E34">
            <v>3157.7999999999997</v>
          </cell>
        </row>
        <row r="35">
          <cell r="E35">
            <v>1047.85</v>
          </cell>
        </row>
        <row r="36">
          <cell r="E36">
            <v>9337.55</v>
          </cell>
        </row>
        <row r="37">
          <cell r="E37">
            <v>5075.849999999999</v>
          </cell>
        </row>
        <row r="38">
          <cell r="E38">
            <v>3406.7</v>
          </cell>
        </row>
        <row r="39">
          <cell r="E39">
            <v>806.55</v>
          </cell>
        </row>
        <row r="40">
          <cell r="E40">
            <v>30772.55</v>
          </cell>
        </row>
        <row r="41">
          <cell r="E41">
            <v>0</v>
          </cell>
        </row>
        <row r="42">
          <cell r="E42">
            <v>30772.55</v>
          </cell>
        </row>
        <row r="43">
          <cell r="E43">
            <v>3133.95</v>
          </cell>
        </row>
        <row r="44">
          <cell r="E44">
            <v>2126.7</v>
          </cell>
        </row>
        <row r="45">
          <cell r="E45">
            <v>1093.1</v>
          </cell>
        </row>
        <row r="46">
          <cell r="E46">
            <v>7596.45</v>
          </cell>
        </row>
        <row r="47">
          <cell r="E47">
            <v>3441.65</v>
          </cell>
        </row>
        <row r="48">
          <cell r="E48">
            <v>3113.5499999999997</v>
          </cell>
        </row>
        <row r="49">
          <cell r="E49">
            <v>2046.8</v>
          </cell>
        </row>
        <row r="50">
          <cell r="E50">
            <v>3088.0499999999997</v>
          </cell>
        </row>
        <row r="51">
          <cell r="E51">
            <v>5132.3</v>
          </cell>
        </row>
        <row r="52">
          <cell r="E52">
            <v>10673.600000000002</v>
          </cell>
        </row>
        <row r="53">
          <cell r="E53">
            <v>0</v>
          </cell>
        </row>
        <row r="54">
          <cell r="E54">
            <v>10673.600000000002</v>
          </cell>
        </row>
        <row r="55">
          <cell r="E55">
            <v>1783.2</v>
          </cell>
        </row>
        <row r="56">
          <cell r="E56">
            <v>1238.4</v>
          </cell>
        </row>
        <row r="57">
          <cell r="E57">
            <v>1414.4</v>
          </cell>
        </row>
        <row r="58">
          <cell r="E58">
            <v>697.6</v>
          </cell>
        </row>
        <row r="59">
          <cell r="E59">
            <v>1112.8</v>
          </cell>
        </row>
        <row r="60">
          <cell r="E60">
            <v>1001.6</v>
          </cell>
        </row>
        <row r="61">
          <cell r="E61">
            <v>670.4000000000001</v>
          </cell>
        </row>
        <row r="62">
          <cell r="E62">
            <v>1805.6000000000001</v>
          </cell>
        </row>
        <row r="63">
          <cell r="E63">
            <v>949.6</v>
          </cell>
        </row>
        <row r="64">
          <cell r="E64">
            <v>23827.5</v>
          </cell>
        </row>
        <row r="65">
          <cell r="E65">
            <v>0</v>
          </cell>
        </row>
        <row r="66">
          <cell r="E66">
            <v>23827.5</v>
          </cell>
        </row>
        <row r="67">
          <cell r="E67">
            <v>2309.25</v>
          </cell>
        </row>
        <row r="68">
          <cell r="E68">
            <v>1620.75</v>
          </cell>
        </row>
        <row r="69">
          <cell r="E69">
            <v>1917</v>
          </cell>
        </row>
        <row r="70">
          <cell r="E70">
            <v>2962.5</v>
          </cell>
        </row>
        <row r="71">
          <cell r="E71">
            <v>1782</v>
          </cell>
        </row>
        <row r="72">
          <cell r="E72">
            <v>2362.5</v>
          </cell>
        </row>
        <row r="73">
          <cell r="E73">
            <v>2642.25</v>
          </cell>
        </row>
        <row r="74">
          <cell r="E74">
            <v>689.25</v>
          </cell>
        </row>
        <row r="75">
          <cell r="E75">
            <v>405.75</v>
          </cell>
        </row>
        <row r="76">
          <cell r="E76">
            <v>1662.75</v>
          </cell>
        </row>
        <row r="77">
          <cell r="E77">
            <v>2803.5</v>
          </cell>
        </row>
        <row r="78">
          <cell r="E78">
            <v>1704.75</v>
          </cell>
        </row>
        <row r="79">
          <cell r="E79">
            <v>965.25</v>
          </cell>
        </row>
        <row r="80">
          <cell r="E80">
            <v>21527.95</v>
          </cell>
        </row>
        <row r="81">
          <cell r="E81">
            <v>0</v>
          </cell>
        </row>
        <row r="82">
          <cell r="E82">
            <v>21527.95</v>
          </cell>
        </row>
        <row r="83">
          <cell r="E83">
            <v>2378.7999999999997</v>
          </cell>
        </row>
        <row r="84">
          <cell r="E84">
            <v>2726.5</v>
          </cell>
        </row>
        <row r="85">
          <cell r="E85">
            <v>1825.8999999999999</v>
          </cell>
        </row>
        <row r="86">
          <cell r="E86">
            <v>1919</v>
          </cell>
        </row>
        <row r="87">
          <cell r="E87">
            <v>2356.95</v>
          </cell>
        </row>
        <row r="88">
          <cell r="E88">
            <v>2933.6</v>
          </cell>
        </row>
        <row r="89">
          <cell r="E89">
            <v>4844.05</v>
          </cell>
        </row>
        <row r="90">
          <cell r="E90">
            <v>2543.15</v>
          </cell>
        </row>
        <row r="91">
          <cell r="E91">
            <v>24923.95</v>
          </cell>
        </row>
        <row r="92">
          <cell r="E92">
            <v>0</v>
          </cell>
        </row>
        <row r="93">
          <cell r="E93">
            <v>24923.95</v>
          </cell>
        </row>
        <row r="94">
          <cell r="E94">
            <v>2097.6</v>
          </cell>
        </row>
        <row r="95">
          <cell r="E95">
            <v>2370.1499999999996</v>
          </cell>
        </row>
        <row r="96">
          <cell r="E96">
            <v>3279.7999999999997</v>
          </cell>
        </row>
        <row r="97">
          <cell r="E97">
            <v>3265.9999999999995</v>
          </cell>
        </row>
        <row r="98">
          <cell r="E98">
            <v>3331.5499999999997</v>
          </cell>
        </row>
        <row r="99">
          <cell r="E99">
            <v>4428.65</v>
          </cell>
        </row>
        <row r="100">
          <cell r="E100">
            <v>749.8</v>
          </cell>
        </row>
        <row r="101">
          <cell r="E101">
            <v>3579.95</v>
          </cell>
        </row>
        <row r="102">
          <cell r="E102">
            <v>830.3</v>
          </cell>
        </row>
        <row r="103">
          <cell r="E103">
            <v>990.15</v>
          </cell>
        </row>
        <row r="104">
          <cell r="E104">
            <v>5870.4</v>
          </cell>
        </row>
        <row r="105">
          <cell r="E105">
            <v>0</v>
          </cell>
        </row>
        <row r="106">
          <cell r="E106">
            <v>5870.4</v>
          </cell>
        </row>
        <row r="107">
          <cell r="E107">
            <v>2526</v>
          </cell>
        </row>
        <row r="108">
          <cell r="E108">
            <v>2000.3999999999999</v>
          </cell>
        </row>
        <row r="109">
          <cell r="E109">
            <v>1344</v>
          </cell>
        </row>
        <row r="110">
          <cell r="E110">
            <v>15221</v>
          </cell>
        </row>
        <row r="111">
          <cell r="E111">
            <v>0</v>
          </cell>
        </row>
        <row r="112">
          <cell r="E112">
            <v>15221</v>
          </cell>
        </row>
        <row r="113">
          <cell r="E113">
            <v>2912</v>
          </cell>
        </row>
        <row r="114">
          <cell r="E114">
            <v>910</v>
          </cell>
        </row>
        <row r="115">
          <cell r="E115">
            <v>1170</v>
          </cell>
        </row>
        <row r="116">
          <cell r="E116">
            <v>1463</v>
          </cell>
        </row>
        <row r="117">
          <cell r="E117">
            <v>1172</v>
          </cell>
        </row>
        <row r="118">
          <cell r="E118">
            <v>1582</v>
          </cell>
        </row>
        <row r="119">
          <cell r="E119">
            <v>614</v>
          </cell>
        </row>
        <row r="120">
          <cell r="E120">
            <v>1295</v>
          </cell>
        </row>
        <row r="121">
          <cell r="E121">
            <v>1630</v>
          </cell>
        </row>
        <row r="122">
          <cell r="E122">
            <v>2473</v>
          </cell>
        </row>
        <row r="123">
          <cell r="E123">
            <v>21658.5</v>
          </cell>
        </row>
        <row r="124">
          <cell r="E124">
            <v>0</v>
          </cell>
        </row>
        <row r="125">
          <cell r="E125">
            <v>21658.5</v>
          </cell>
        </row>
        <row r="126">
          <cell r="E126">
            <v>3048.3</v>
          </cell>
        </row>
        <row r="127">
          <cell r="E127">
            <v>768.6</v>
          </cell>
        </row>
        <row r="128">
          <cell r="E128">
            <v>2628.9</v>
          </cell>
        </row>
        <row r="129">
          <cell r="E129">
            <v>2423.7000000000003</v>
          </cell>
        </row>
        <row r="130">
          <cell r="E130">
            <v>2149.2000000000003</v>
          </cell>
        </row>
        <row r="131">
          <cell r="E131">
            <v>1435.5</v>
          </cell>
        </row>
        <row r="132">
          <cell r="E132">
            <v>2035.8</v>
          </cell>
        </row>
        <row r="133">
          <cell r="E133">
            <v>1006.2</v>
          </cell>
        </row>
        <row r="134">
          <cell r="E134">
            <v>1165.5</v>
          </cell>
        </row>
        <row r="135">
          <cell r="E135">
            <v>2004.3</v>
          </cell>
        </row>
        <row r="136">
          <cell r="E136">
            <v>1237.5</v>
          </cell>
        </row>
        <row r="137">
          <cell r="E137">
            <v>1755</v>
          </cell>
        </row>
        <row r="138">
          <cell r="E138">
            <v>23334.15</v>
          </cell>
        </row>
        <row r="139">
          <cell r="E139">
            <v>0</v>
          </cell>
        </row>
        <row r="140">
          <cell r="E140">
            <v>23334.15</v>
          </cell>
        </row>
        <row r="141">
          <cell r="E141">
            <v>7325.85</v>
          </cell>
        </row>
        <row r="142">
          <cell r="E142">
            <v>4288.2</v>
          </cell>
        </row>
        <row r="143">
          <cell r="E143">
            <v>6344.1</v>
          </cell>
        </row>
        <row r="144">
          <cell r="E144">
            <v>2794.05</v>
          </cell>
        </row>
        <row r="145">
          <cell r="E145">
            <v>2581.9500000000003</v>
          </cell>
        </row>
        <row r="146">
          <cell r="E146">
            <v>6548.85</v>
          </cell>
        </row>
        <row r="147">
          <cell r="E147">
            <v>0</v>
          </cell>
        </row>
        <row r="148">
          <cell r="E148">
            <v>6548.85</v>
          </cell>
        </row>
        <row r="149">
          <cell r="E149">
            <v>2064.3</v>
          </cell>
        </row>
        <row r="150">
          <cell r="E150">
            <v>1044.75</v>
          </cell>
        </row>
        <row r="151">
          <cell r="E151">
            <v>1627.5</v>
          </cell>
        </row>
        <row r="152">
          <cell r="E152">
            <v>1076.25</v>
          </cell>
        </row>
        <row r="153">
          <cell r="E153">
            <v>736.0500000000001</v>
          </cell>
        </row>
        <row r="154">
          <cell r="E154">
            <v>8721.900000000001</v>
          </cell>
        </row>
        <row r="155">
          <cell r="E155">
            <v>0</v>
          </cell>
        </row>
        <row r="156">
          <cell r="E156">
            <v>8721.900000000001</v>
          </cell>
        </row>
        <row r="157">
          <cell r="E157">
            <v>2759.9</v>
          </cell>
        </row>
        <row r="158">
          <cell r="E158">
            <v>3088.8</v>
          </cell>
        </row>
        <row r="159">
          <cell r="E159">
            <v>1291.4</v>
          </cell>
        </row>
        <row r="160">
          <cell r="E160">
            <v>1581.8000000000002</v>
          </cell>
        </row>
        <row r="161">
          <cell r="E161">
            <v>4989.6</v>
          </cell>
        </row>
        <row r="162">
          <cell r="E162">
            <v>0</v>
          </cell>
        </row>
        <row r="163">
          <cell r="E163">
            <v>4989.6</v>
          </cell>
        </row>
        <row r="164">
          <cell r="E164">
            <v>1955.8</v>
          </cell>
        </row>
        <row r="165">
          <cell r="E165">
            <v>798</v>
          </cell>
        </row>
        <row r="166">
          <cell r="E166">
            <v>337.4</v>
          </cell>
        </row>
        <row r="167">
          <cell r="E167">
            <v>1898.3999999999999</v>
          </cell>
        </row>
        <row r="168">
          <cell r="E168">
            <v>3031.5</v>
          </cell>
        </row>
        <row r="169">
          <cell r="E169">
            <v>0</v>
          </cell>
        </row>
        <row r="170">
          <cell r="E170">
            <v>3031.5</v>
          </cell>
        </row>
        <row r="171">
          <cell r="E171">
            <v>1123.5</v>
          </cell>
        </row>
        <row r="172">
          <cell r="E172">
            <v>1410</v>
          </cell>
        </row>
        <row r="173">
          <cell r="E173">
            <v>498</v>
          </cell>
        </row>
        <row r="174">
          <cell r="E174">
            <v>16934.399999999998</v>
          </cell>
        </row>
        <row r="175">
          <cell r="E175">
            <v>0</v>
          </cell>
        </row>
        <row r="176">
          <cell r="E176">
            <v>16934.399999999998</v>
          </cell>
        </row>
        <row r="177">
          <cell r="E177">
            <v>3602.4</v>
          </cell>
        </row>
        <row r="178">
          <cell r="E178">
            <v>2736</v>
          </cell>
        </row>
        <row r="179">
          <cell r="E179">
            <v>2108.4</v>
          </cell>
        </row>
        <row r="180">
          <cell r="E180">
            <v>2616</v>
          </cell>
        </row>
        <row r="181">
          <cell r="E181">
            <v>1340.3999999999999</v>
          </cell>
        </row>
        <row r="182">
          <cell r="E182">
            <v>1280.3999999999999</v>
          </cell>
        </row>
        <row r="183">
          <cell r="E183">
            <v>1959.6</v>
          </cell>
        </row>
        <row r="184">
          <cell r="E184">
            <v>1291.2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  <sheetDataSet>
      <sheetData sheetId="0">
        <row r="6">
          <cell r="D6">
            <v>1559</v>
          </cell>
        </row>
        <row r="7">
          <cell r="D7">
            <v>0</v>
          </cell>
        </row>
        <row r="8">
          <cell r="D8">
            <v>1559</v>
          </cell>
        </row>
        <row r="9">
          <cell r="D9">
            <v>143</v>
          </cell>
        </row>
        <row r="11">
          <cell r="D11">
            <v>143</v>
          </cell>
        </row>
        <row r="14">
          <cell r="D14">
            <v>8</v>
          </cell>
        </row>
        <row r="15">
          <cell r="D15">
            <v>17</v>
          </cell>
        </row>
        <row r="16">
          <cell r="D16">
            <v>7</v>
          </cell>
        </row>
        <row r="17">
          <cell r="D17">
            <v>10</v>
          </cell>
        </row>
        <row r="18">
          <cell r="D18">
            <v>9</v>
          </cell>
        </row>
        <row r="19">
          <cell r="D19">
            <v>12</v>
          </cell>
        </row>
        <row r="20">
          <cell r="D20">
            <v>12</v>
          </cell>
        </row>
        <row r="21">
          <cell r="D21">
            <v>10</v>
          </cell>
        </row>
        <row r="22">
          <cell r="D22">
            <v>9</v>
          </cell>
        </row>
        <row r="23">
          <cell r="D23">
            <v>18</v>
          </cell>
        </row>
        <row r="24">
          <cell r="D24">
            <v>14</v>
          </cell>
        </row>
        <row r="25">
          <cell r="D25">
            <v>17</v>
          </cell>
        </row>
        <row r="26">
          <cell r="D26">
            <v>169</v>
          </cell>
        </row>
        <row r="28">
          <cell r="D28">
            <v>169</v>
          </cell>
        </row>
        <row r="29">
          <cell r="D29">
            <v>21</v>
          </cell>
        </row>
        <row r="30">
          <cell r="D30">
            <v>14</v>
          </cell>
        </row>
        <row r="31">
          <cell r="D31">
            <v>19</v>
          </cell>
        </row>
        <row r="32">
          <cell r="D32">
            <v>12</v>
          </cell>
        </row>
        <row r="33">
          <cell r="D33">
            <v>11</v>
          </cell>
        </row>
        <row r="34">
          <cell r="D34">
            <v>18</v>
          </cell>
        </row>
        <row r="35">
          <cell r="D35">
            <v>6</v>
          </cell>
        </row>
        <row r="36">
          <cell r="D36">
            <v>35</v>
          </cell>
        </row>
        <row r="37">
          <cell r="D37">
            <v>18</v>
          </cell>
        </row>
        <row r="38">
          <cell r="D38">
            <v>11</v>
          </cell>
        </row>
        <row r="39">
          <cell r="D39">
            <v>4</v>
          </cell>
        </row>
        <row r="40">
          <cell r="D40">
            <v>122</v>
          </cell>
        </row>
        <row r="42">
          <cell r="D42">
            <v>122</v>
          </cell>
        </row>
        <row r="43">
          <cell r="D43">
            <v>10</v>
          </cell>
        </row>
        <row r="44">
          <cell r="D44">
            <v>10</v>
          </cell>
        </row>
        <row r="45">
          <cell r="D45">
            <v>9</v>
          </cell>
        </row>
        <row r="46">
          <cell r="D46">
            <v>24</v>
          </cell>
        </row>
        <row r="47">
          <cell r="D47">
            <v>11</v>
          </cell>
        </row>
        <row r="48">
          <cell r="D48">
            <v>14</v>
          </cell>
        </row>
        <row r="49">
          <cell r="D49">
            <v>9</v>
          </cell>
        </row>
        <row r="50">
          <cell r="D50">
            <v>11</v>
          </cell>
        </row>
        <row r="51">
          <cell r="D51">
            <v>24</v>
          </cell>
        </row>
        <row r="52">
          <cell r="D52">
            <v>79</v>
          </cell>
        </row>
        <row r="54">
          <cell r="D54">
            <v>79</v>
          </cell>
        </row>
        <row r="55">
          <cell r="D55">
            <v>8</v>
          </cell>
        </row>
        <row r="56">
          <cell r="D56">
            <v>9</v>
          </cell>
        </row>
        <row r="57">
          <cell r="D57">
            <v>12</v>
          </cell>
        </row>
        <row r="58">
          <cell r="D58">
            <v>6</v>
          </cell>
        </row>
        <row r="59">
          <cell r="D59">
            <v>5</v>
          </cell>
        </row>
        <row r="60">
          <cell r="D60">
            <v>8</v>
          </cell>
        </row>
        <row r="61">
          <cell r="D61">
            <v>8</v>
          </cell>
        </row>
        <row r="62">
          <cell r="D62">
            <v>12</v>
          </cell>
        </row>
        <row r="63">
          <cell r="D63">
            <v>11</v>
          </cell>
        </row>
        <row r="64">
          <cell r="D64">
            <v>150</v>
          </cell>
        </row>
        <row r="66">
          <cell r="D66">
            <v>150</v>
          </cell>
        </row>
        <row r="67">
          <cell r="D67">
            <v>12</v>
          </cell>
        </row>
        <row r="68">
          <cell r="D68">
            <v>5</v>
          </cell>
        </row>
        <row r="69">
          <cell r="D69">
            <v>14</v>
          </cell>
        </row>
        <row r="70">
          <cell r="D70">
            <v>17</v>
          </cell>
        </row>
        <row r="71">
          <cell r="D71">
            <v>12</v>
          </cell>
        </row>
        <row r="72">
          <cell r="D72">
            <v>14</v>
          </cell>
        </row>
        <row r="73">
          <cell r="D73">
            <v>10</v>
          </cell>
        </row>
        <row r="74">
          <cell r="D74">
            <v>8</v>
          </cell>
        </row>
        <row r="75">
          <cell r="D75">
            <v>6</v>
          </cell>
        </row>
        <row r="76">
          <cell r="D76">
            <v>14</v>
          </cell>
        </row>
        <row r="77">
          <cell r="D77">
            <v>15</v>
          </cell>
        </row>
        <row r="78">
          <cell r="D78">
            <v>14</v>
          </cell>
        </row>
        <row r="79">
          <cell r="D79">
            <v>9</v>
          </cell>
        </row>
        <row r="80">
          <cell r="D80">
            <v>115</v>
          </cell>
        </row>
        <row r="82">
          <cell r="D82">
            <v>115</v>
          </cell>
        </row>
        <row r="83">
          <cell r="D83">
            <v>17</v>
          </cell>
        </row>
        <row r="84">
          <cell r="D84">
            <v>12</v>
          </cell>
        </row>
        <row r="85">
          <cell r="D85">
            <v>10</v>
          </cell>
        </row>
        <row r="86">
          <cell r="D86">
            <v>12</v>
          </cell>
        </row>
        <row r="87">
          <cell r="D87">
            <v>15</v>
          </cell>
        </row>
        <row r="88">
          <cell r="D88">
            <v>14</v>
          </cell>
        </row>
        <row r="89">
          <cell r="D89">
            <v>20</v>
          </cell>
        </row>
        <row r="90">
          <cell r="D90">
            <v>15</v>
          </cell>
        </row>
        <row r="91">
          <cell r="D91">
            <v>121</v>
          </cell>
        </row>
        <row r="93">
          <cell r="D93">
            <v>121</v>
          </cell>
        </row>
        <row r="94">
          <cell r="D94">
            <v>8</v>
          </cell>
        </row>
        <row r="95">
          <cell r="D95">
            <v>11</v>
          </cell>
        </row>
        <row r="96">
          <cell r="D96">
            <v>18</v>
          </cell>
        </row>
        <row r="97">
          <cell r="D97">
            <v>12</v>
          </cell>
        </row>
        <row r="98">
          <cell r="D98">
            <v>11</v>
          </cell>
        </row>
        <row r="99">
          <cell r="D99">
            <v>15</v>
          </cell>
        </row>
        <row r="100">
          <cell r="D100">
            <v>8</v>
          </cell>
        </row>
        <row r="101">
          <cell r="D101">
            <v>23</v>
          </cell>
        </row>
        <row r="102">
          <cell r="D102">
            <v>7</v>
          </cell>
        </row>
        <row r="103">
          <cell r="D103">
            <v>8</v>
          </cell>
        </row>
        <row r="104">
          <cell r="D104">
            <v>40</v>
          </cell>
        </row>
        <row r="106">
          <cell r="D106">
            <v>40</v>
          </cell>
        </row>
        <row r="107">
          <cell r="D107">
            <v>13</v>
          </cell>
        </row>
        <row r="108">
          <cell r="D108">
            <v>14</v>
          </cell>
        </row>
        <row r="109">
          <cell r="D109">
            <v>13</v>
          </cell>
        </row>
        <row r="110">
          <cell r="D110">
            <v>128</v>
          </cell>
        </row>
        <row r="112">
          <cell r="D112">
            <v>128</v>
          </cell>
        </row>
        <row r="113">
          <cell r="D113">
            <v>19</v>
          </cell>
        </row>
        <row r="114">
          <cell r="D114">
            <v>9</v>
          </cell>
        </row>
        <row r="115">
          <cell r="D115">
            <v>10</v>
          </cell>
        </row>
        <row r="116">
          <cell r="D116">
            <v>12</v>
          </cell>
        </row>
        <row r="117">
          <cell r="D117">
            <v>12</v>
          </cell>
        </row>
        <row r="118">
          <cell r="D118">
            <v>14</v>
          </cell>
        </row>
        <row r="119">
          <cell r="D119">
            <v>8</v>
          </cell>
        </row>
        <row r="120">
          <cell r="D120">
            <v>13</v>
          </cell>
        </row>
        <row r="121">
          <cell r="D121">
            <v>13</v>
          </cell>
        </row>
        <row r="122">
          <cell r="D122">
            <v>18</v>
          </cell>
        </row>
        <row r="123">
          <cell r="D123">
            <v>128</v>
          </cell>
        </row>
        <row r="125">
          <cell r="D125">
            <v>128</v>
          </cell>
        </row>
        <row r="126">
          <cell r="D126">
            <v>10</v>
          </cell>
        </row>
        <row r="127">
          <cell r="D127">
            <v>11</v>
          </cell>
        </row>
        <row r="128">
          <cell r="D128">
            <v>13</v>
          </cell>
        </row>
        <row r="129">
          <cell r="D129">
            <v>12</v>
          </cell>
        </row>
        <row r="130">
          <cell r="D130">
            <v>9</v>
          </cell>
        </row>
        <row r="131">
          <cell r="D131">
            <v>10</v>
          </cell>
        </row>
        <row r="132">
          <cell r="D132">
            <v>11</v>
          </cell>
        </row>
        <row r="133">
          <cell r="D133">
            <v>9</v>
          </cell>
        </row>
        <row r="134">
          <cell r="D134">
            <v>12</v>
          </cell>
        </row>
        <row r="135">
          <cell r="D135">
            <v>12</v>
          </cell>
        </row>
        <row r="136">
          <cell r="D136">
            <v>9</v>
          </cell>
        </row>
        <row r="137">
          <cell r="D137">
            <v>10</v>
          </cell>
        </row>
        <row r="138">
          <cell r="D138">
            <v>83</v>
          </cell>
        </row>
        <row r="140">
          <cell r="D140">
            <v>83</v>
          </cell>
        </row>
        <row r="141">
          <cell r="D141">
            <v>20</v>
          </cell>
        </row>
        <row r="142">
          <cell r="D142">
            <v>15</v>
          </cell>
        </row>
        <row r="143">
          <cell r="D143">
            <v>22</v>
          </cell>
        </row>
        <row r="144">
          <cell r="D144">
            <v>14</v>
          </cell>
        </row>
        <row r="145">
          <cell r="D145">
            <v>12</v>
          </cell>
        </row>
        <row r="146">
          <cell r="D146">
            <v>65</v>
          </cell>
        </row>
        <row r="148">
          <cell r="D148">
            <v>65</v>
          </cell>
        </row>
        <row r="149">
          <cell r="D149">
            <v>15</v>
          </cell>
        </row>
        <row r="150">
          <cell r="D150">
            <v>10</v>
          </cell>
        </row>
        <row r="151">
          <cell r="D151">
            <v>19</v>
          </cell>
        </row>
        <row r="152">
          <cell r="D152">
            <v>12</v>
          </cell>
        </row>
        <row r="153">
          <cell r="D153">
            <v>9</v>
          </cell>
        </row>
        <row r="154">
          <cell r="D154">
            <v>69</v>
          </cell>
        </row>
        <row r="156">
          <cell r="D156">
            <v>69</v>
          </cell>
        </row>
        <row r="157">
          <cell r="D157">
            <v>24</v>
          </cell>
        </row>
        <row r="158">
          <cell r="D158">
            <v>18</v>
          </cell>
        </row>
        <row r="159">
          <cell r="D159">
            <v>11</v>
          </cell>
        </row>
        <row r="160">
          <cell r="D160">
            <v>16</v>
          </cell>
        </row>
        <row r="161">
          <cell r="D161">
            <v>29</v>
          </cell>
        </row>
        <row r="163">
          <cell r="D163">
            <v>29</v>
          </cell>
        </row>
        <row r="164">
          <cell r="D164">
            <v>8</v>
          </cell>
        </row>
        <row r="165">
          <cell r="D165">
            <v>7</v>
          </cell>
        </row>
        <row r="166">
          <cell r="D166">
            <v>5</v>
          </cell>
        </row>
        <row r="167">
          <cell r="D167">
            <v>9</v>
          </cell>
        </row>
        <row r="168">
          <cell r="D168">
            <v>29</v>
          </cell>
        </row>
        <row r="170">
          <cell r="D170">
            <v>29</v>
          </cell>
        </row>
        <row r="171">
          <cell r="D171">
            <v>11</v>
          </cell>
        </row>
        <row r="172">
          <cell r="D172">
            <v>10</v>
          </cell>
        </row>
        <row r="173">
          <cell r="D173">
            <v>8</v>
          </cell>
        </row>
        <row r="174">
          <cell r="D174">
            <v>89</v>
          </cell>
        </row>
        <row r="176">
          <cell r="D176">
            <v>89</v>
          </cell>
        </row>
        <row r="177">
          <cell r="D177">
            <v>15</v>
          </cell>
        </row>
        <row r="178">
          <cell r="D178">
            <v>14</v>
          </cell>
        </row>
        <row r="179">
          <cell r="D179">
            <v>11</v>
          </cell>
        </row>
        <row r="180">
          <cell r="D180">
            <v>12</v>
          </cell>
        </row>
        <row r="181">
          <cell r="D181">
            <v>8</v>
          </cell>
        </row>
        <row r="182">
          <cell r="D182">
            <v>7</v>
          </cell>
        </row>
        <row r="183">
          <cell r="D183">
            <v>11</v>
          </cell>
        </row>
        <row r="184">
          <cell r="D184">
            <v>11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2">
        <row r="2">
          <cell r="H2" t="str">
            <v>男</v>
          </cell>
          <cell r="S2" t="str">
            <v>小学及以下</v>
          </cell>
        </row>
        <row r="3">
          <cell r="H3" t="str">
            <v>女</v>
          </cell>
          <cell r="S3" t="str">
            <v>初中</v>
          </cell>
        </row>
        <row r="4">
          <cell r="S4" t="str">
            <v>高中</v>
          </cell>
        </row>
        <row r="5">
          <cell r="S5" t="str">
            <v>中专</v>
          </cell>
        </row>
        <row r="6">
          <cell r="S6" t="str">
            <v>大专</v>
          </cell>
        </row>
        <row r="7">
          <cell r="S7" t="str">
            <v>本科</v>
          </cell>
        </row>
        <row r="8">
          <cell r="S8" t="str">
            <v>研究生</v>
          </cell>
        </row>
        <row r="9">
          <cell r="S9" t="str">
            <v>研究生以上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  <sheetDataSet>
      <sheetData sheetId="0">
        <row r="4">
          <cell r="AC4">
            <v>1600475</v>
          </cell>
        </row>
        <row r="6">
          <cell r="AC6">
            <v>1600475</v>
          </cell>
        </row>
        <row r="7">
          <cell r="AC7">
            <v>600866</v>
          </cell>
        </row>
        <row r="8">
          <cell r="AC8">
            <v>999609</v>
          </cell>
        </row>
        <row r="9">
          <cell r="AC9">
            <v>547063</v>
          </cell>
        </row>
        <row r="10">
          <cell r="AC10">
            <v>249341</v>
          </cell>
        </row>
        <row r="11">
          <cell r="AC11">
            <v>297722</v>
          </cell>
        </row>
        <row r="12">
          <cell r="AC12">
            <v>48850</v>
          </cell>
        </row>
        <row r="13">
          <cell r="AC13">
            <v>49632</v>
          </cell>
        </row>
        <row r="14">
          <cell r="AC14">
            <v>26642</v>
          </cell>
        </row>
        <row r="15">
          <cell r="AC15">
            <v>71896</v>
          </cell>
        </row>
        <row r="16">
          <cell r="AC16">
            <v>7739</v>
          </cell>
        </row>
        <row r="17">
          <cell r="AC17">
            <v>29176</v>
          </cell>
        </row>
        <row r="18">
          <cell r="AC18">
            <v>4706</v>
          </cell>
        </row>
        <row r="19">
          <cell r="AC19">
            <v>7961</v>
          </cell>
        </row>
        <row r="20">
          <cell r="AC20">
            <v>14858</v>
          </cell>
        </row>
        <row r="21">
          <cell r="AC21">
            <v>9451</v>
          </cell>
        </row>
        <row r="22">
          <cell r="AC22">
            <v>8470</v>
          </cell>
        </row>
        <row r="23">
          <cell r="AC23">
            <v>7132</v>
          </cell>
        </row>
        <row r="24">
          <cell r="AC24">
            <v>4032</v>
          </cell>
        </row>
        <row r="25">
          <cell r="AC25">
            <v>7177</v>
          </cell>
        </row>
        <row r="26">
          <cell r="AC26">
            <v>51568</v>
          </cell>
        </row>
        <row r="27">
          <cell r="AC27">
            <v>14462</v>
          </cell>
        </row>
        <row r="28">
          <cell r="AC28">
            <v>37106</v>
          </cell>
        </row>
        <row r="29">
          <cell r="AC29">
            <v>11148</v>
          </cell>
        </row>
        <row r="30">
          <cell r="AC30">
            <v>2002</v>
          </cell>
        </row>
        <row r="31">
          <cell r="AC31">
            <v>2903</v>
          </cell>
        </row>
        <row r="32">
          <cell r="AC32">
            <v>2028</v>
          </cell>
        </row>
        <row r="33">
          <cell r="AC33">
            <v>1381</v>
          </cell>
        </row>
        <row r="34">
          <cell r="AC34">
            <v>1450</v>
          </cell>
        </row>
        <row r="35">
          <cell r="AC35">
            <v>1128</v>
          </cell>
        </row>
        <row r="36">
          <cell r="AC36">
            <v>6460</v>
          </cell>
        </row>
        <row r="37">
          <cell r="AC37">
            <v>2329</v>
          </cell>
        </row>
        <row r="38">
          <cell r="AC38">
            <v>1698</v>
          </cell>
        </row>
        <row r="39">
          <cell r="AC39">
            <v>4579</v>
          </cell>
        </row>
        <row r="40">
          <cell r="AC40">
            <v>183978</v>
          </cell>
        </row>
        <row r="41">
          <cell r="AC41">
            <v>62382</v>
          </cell>
        </row>
        <row r="42">
          <cell r="AC42">
            <v>121596</v>
          </cell>
        </row>
        <row r="43">
          <cell r="AC43">
            <v>19184</v>
          </cell>
        </row>
        <row r="44">
          <cell r="AC44">
            <v>13503</v>
          </cell>
        </row>
        <row r="45">
          <cell r="AC45">
            <v>4253</v>
          </cell>
        </row>
        <row r="46">
          <cell r="AC46">
            <v>20966</v>
          </cell>
        </row>
        <row r="47">
          <cell r="AC47">
            <v>11240</v>
          </cell>
        </row>
        <row r="48">
          <cell r="AC48">
            <v>10306</v>
          </cell>
        </row>
        <row r="49">
          <cell r="AC49">
            <v>6059</v>
          </cell>
        </row>
        <row r="50">
          <cell r="AC50">
            <v>11350</v>
          </cell>
        </row>
        <row r="51">
          <cell r="AC51">
            <v>24735</v>
          </cell>
        </row>
        <row r="52">
          <cell r="AC52">
            <v>219856</v>
          </cell>
        </row>
        <row r="53">
          <cell r="AC53">
            <v>151671</v>
          </cell>
        </row>
        <row r="54">
          <cell r="AC54">
            <v>68185</v>
          </cell>
        </row>
        <row r="55">
          <cell r="AC55">
            <v>16471</v>
          </cell>
        </row>
        <row r="56">
          <cell r="AC56">
            <v>8358</v>
          </cell>
        </row>
        <row r="57">
          <cell r="AC57">
            <v>7937</v>
          </cell>
        </row>
        <row r="58">
          <cell r="AC58">
            <v>6106</v>
          </cell>
        </row>
        <row r="59">
          <cell r="AC59">
            <v>5572</v>
          </cell>
        </row>
        <row r="60">
          <cell r="AC60">
            <v>5436</v>
          </cell>
        </row>
        <row r="61">
          <cell r="AC61">
            <v>5482</v>
          </cell>
        </row>
        <row r="62">
          <cell r="AC62">
            <v>7093</v>
          </cell>
        </row>
        <row r="63">
          <cell r="AC63">
            <v>5730</v>
          </cell>
        </row>
        <row r="64">
          <cell r="AC64">
            <v>144625</v>
          </cell>
        </row>
        <row r="65">
          <cell r="AC65">
            <v>51917</v>
          </cell>
        </row>
        <row r="66">
          <cell r="AC66">
            <v>92708</v>
          </cell>
        </row>
        <row r="67">
          <cell r="AC67">
            <v>19778</v>
          </cell>
        </row>
        <row r="68">
          <cell r="AC68">
            <v>13965</v>
          </cell>
        </row>
        <row r="69">
          <cell r="AC69">
            <v>8897</v>
          </cell>
        </row>
        <row r="70">
          <cell r="AC70">
            <v>9782</v>
          </cell>
        </row>
        <row r="71">
          <cell r="AC71">
            <v>5170</v>
          </cell>
        </row>
        <row r="72">
          <cell r="AC72">
            <v>15446</v>
          </cell>
        </row>
        <row r="73">
          <cell r="AC73">
            <v>7954</v>
          </cell>
        </row>
        <row r="74">
          <cell r="AC74">
            <v>1363</v>
          </cell>
        </row>
        <row r="75">
          <cell r="AC75">
            <v>3639</v>
          </cell>
        </row>
        <row r="76">
          <cell r="AC76">
            <v>2335</v>
          </cell>
        </row>
        <row r="77">
          <cell r="AC77">
            <v>2168</v>
          </cell>
        </row>
        <row r="78">
          <cell r="AC78">
            <v>1384</v>
          </cell>
        </row>
        <row r="79">
          <cell r="AC79">
            <v>827</v>
          </cell>
        </row>
        <row r="80">
          <cell r="AC80">
            <v>41396</v>
          </cell>
        </row>
        <row r="81">
          <cell r="AC81">
            <v>3995</v>
          </cell>
        </row>
        <row r="82">
          <cell r="AC82">
            <v>37401</v>
          </cell>
        </row>
        <row r="83">
          <cell r="AC83">
            <v>13999</v>
          </cell>
        </row>
        <row r="84">
          <cell r="AC84">
            <v>5319</v>
          </cell>
        </row>
        <row r="85">
          <cell r="AC85">
            <v>1986</v>
          </cell>
        </row>
        <row r="86">
          <cell r="AC86">
            <v>2538</v>
          </cell>
        </row>
        <row r="87">
          <cell r="AC87">
            <v>3751</v>
          </cell>
        </row>
        <row r="88">
          <cell r="AC88">
            <v>3166</v>
          </cell>
        </row>
        <row r="89">
          <cell r="AC89">
            <v>3836</v>
          </cell>
        </row>
        <row r="90">
          <cell r="AC90">
            <v>2806</v>
          </cell>
        </row>
        <row r="91">
          <cell r="AC91">
            <v>46921</v>
          </cell>
        </row>
        <row r="92">
          <cell r="AC92">
            <v>2779</v>
          </cell>
        </row>
        <row r="93">
          <cell r="AC93">
            <v>44142</v>
          </cell>
        </row>
        <row r="94">
          <cell r="AC94">
            <v>8422</v>
          </cell>
        </row>
        <row r="95">
          <cell r="AC95">
            <v>4185</v>
          </cell>
        </row>
        <row r="96">
          <cell r="AC96">
            <v>4460</v>
          </cell>
        </row>
        <row r="97">
          <cell r="AC97">
            <v>8917</v>
          </cell>
        </row>
        <row r="98">
          <cell r="AC98">
            <v>3007</v>
          </cell>
        </row>
        <row r="99">
          <cell r="AC99">
            <v>6489</v>
          </cell>
        </row>
        <row r="100">
          <cell r="AC100">
            <v>1538</v>
          </cell>
        </row>
        <row r="101">
          <cell r="AC101">
            <v>3825</v>
          </cell>
        </row>
        <row r="102">
          <cell r="AC102">
            <v>2734</v>
          </cell>
        </row>
        <row r="103">
          <cell r="AC103">
            <v>565</v>
          </cell>
        </row>
        <row r="104">
          <cell r="AC104">
            <v>31397</v>
          </cell>
        </row>
        <row r="105">
          <cell r="AC105">
            <v>3851</v>
          </cell>
        </row>
        <row r="106">
          <cell r="AC106">
            <v>27546</v>
          </cell>
        </row>
        <row r="107">
          <cell r="AC107">
            <v>14632</v>
          </cell>
        </row>
        <row r="108">
          <cell r="AC108">
            <v>6257</v>
          </cell>
        </row>
        <row r="109">
          <cell r="AC109">
            <v>6657</v>
          </cell>
        </row>
        <row r="110">
          <cell r="AC110">
            <v>78327</v>
          </cell>
        </row>
        <row r="111">
          <cell r="AC111">
            <v>21924</v>
          </cell>
        </row>
        <row r="112">
          <cell r="AC112">
            <v>56403</v>
          </cell>
        </row>
        <row r="113">
          <cell r="AC113">
            <v>23738</v>
          </cell>
        </row>
        <row r="114">
          <cell r="AC114">
            <v>2325</v>
          </cell>
        </row>
        <row r="115">
          <cell r="AC115">
            <v>2516</v>
          </cell>
        </row>
        <row r="116">
          <cell r="AC116">
            <v>3922</v>
          </cell>
        </row>
        <row r="117">
          <cell r="AC117">
            <v>2941</v>
          </cell>
        </row>
        <row r="118">
          <cell r="AC118">
            <v>3911</v>
          </cell>
        </row>
        <row r="119">
          <cell r="AC119">
            <v>1519</v>
          </cell>
        </row>
        <row r="120">
          <cell r="AC120">
            <v>2576</v>
          </cell>
        </row>
        <row r="121">
          <cell r="AC121">
            <v>3454</v>
          </cell>
        </row>
        <row r="122">
          <cell r="AC122">
            <v>9501</v>
          </cell>
        </row>
        <row r="123">
          <cell r="AC123">
            <v>106623</v>
          </cell>
        </row>
        <row r="124">
          <cell r="AC124">
            <v>18964</v>
          </cell>
        </row>
        <row r="125">
          <cell r="AC125">
            <v>87659</v>
          </cell>
        </row>
        <row r="126">
          <cell r="AC126">
            <v>38862</v>
          </cell>
        </row>
        <row r="127">
          <cell r="AC127">
            <v>2447</v>
          </cell>
        </row>
        <row r="128">
          <cell r="AC128">
            <v>9061</v>
          </cell>
        </row>
        <row r="129">
          <cell r="AC129">
            <v>6816</v>
          </cell>
        </row>
        <row r="130">
          <cell r="AC130">
            <v>4264</v>
          </cell>
        </row>
        <row r="131">
          <cell r="AC131">
            <v>4798</v>
          </cell>
        </row>
        <row r="132">
          <cell r="AC132">
            <v>4466</v>
          </cell>
        </row>
        <row r="133">
          <cell r="AC133">
            <v>3258</v>
          </cell>
        </row>
        <row r="134">
          <cell r="AC134">
            <v>2504</v>
          </cell>
        </row>
        <row r="135">
          <cell r="AC135">
            <v>4427</v>
          </cell>
        </row>
        <row r="136">
          <cell r="AC136">
            <v>2921</v>
          </cell>
        </row>
        <row r="137">
          <cell r="AC137">
            <v>3835</v>
          </cell>
        </row>
        <row r="138">
          <cell r="AC138">
            <v>42877</v>
          </cell>
        </row>
        <row r="139">
          <cell r="AC139">
            <v>4709</v>
          </cell>
        </row>
        <row r="140">
          <cell r="AC140">
            <v>38168</v>
          </cell>
        </row>
        <row r="141">
          <cell r="AC141">
            <v>13807</v>
          </cell>
        </row>
        <row r="142">
          <cell r="AC142">
            <v>4280</v>
          </cell>
        </row>
        <row r="143">
          <cell r="AC143">
            <v>10320</v>
          </cell>
        </row>
        <row r="144">
          <cell r="AC144">
            <v>6020</v>
          </cell>
        </row>
        <row r="145">
          <cell r="AC145">
            <v>3741</v>
          </cell>
        </row>
        <row r="146">
          <cell r="AC146">
            <v>26206</v>
          </cell>
        </row>
        <row r="147">
          <cell r="AC147">
            <v>2890</v>
          </cell>
        </row>
        <row r="148">
          <cell r="AC148">
            <v>23316</v>
          </cell>
        </row>
        <row r="149">
          <cell r="AC149">
            <v>5470</v>
          </cell>
        </row>
        <row r="150">
          <cell r="AC150">
            <v>2135</v>
          </cell>
        </row>
        <row r="151">
          <cell r="AC151">
            <v>5508</v>
          </cell>
        </row>
        <row r="152">
          <cell r="AC152">
            <v>3333</v>
          </cell>
        </row>
        <row r="153">
          <cell r="AC153">
            <v>6870</v>
          </cell>
        </row>
        <row r="154">
          <cell r="AC154">
            <v>22213</v>
          </cell>
        </row>
        <row r="155">
          <cell r="AC155">
            <v>4615</v>
          </cell>
        </row>
        <row r="156">
          <cell r="AC156">
            <v>17598</v>
          </cell>
        </row>
        <row r="157">
          <cell r="AC157">
            <v>10007</v>
          </cell>
        </row>
        <row r="158">
          <cell r="AC158">
            <v>3183</v>
          </cell>
        </row>
        <row r="159">
          <cell r="AC159">
            <v>3398</v>
          </cell>
        </row>
        <row r="160">
          <cell r="AC160">
            <v>1010</v>
          </cell>
        </row>
        <row r="161">
          <cell r="AC161">
            <v>10552</v>
          </cell>
        </row>
        <row r="162">
          <cell r="AC162">
            <v>1042</v>
          </cell>
        </row>
        <row r="163">
          <cell r="AC163">
            <v>9510</v>
          </cell>
        </row>
        <row r="164">
          <cell r="AC164">
            <v>4748</v>
          </cell>
        </row>
        <row r="165">
          <cell r="AC165">
            <v>361</v>
          </cell>
        </row>
        <row r="166">
          <cell r="AC166">
            <v>414</v>
          </cell>
        </row>
        <row r="167">
          <cell r="AC167">
            <v>3987</v>
          </cell>
        </row>
        <row r="168">
          <cell r="AC168">
            <v>7419</v>
          </cell>
        </row>
        <row r="169">
          <cell r="AC169">
            <v>2208</v>
          </cell>
        </row>
        <row r="170">
          <cell r="AC170">
            <v>5211</v>
          </cell>
        </row>
        <row r="171">
          <cell r="AC171">
            <v>3573</v>
          </cell>
        </row>
        <row r="172">
          <cell r="AC172">
            <v>1060</v>
          </cell>
        </row>
        <row r="173">
          <cell r="AC173">
            <v>578</v>
          </cell>
        </row>
        <row r="174">
          <cell r="AC174">
            <v>39454</v>
          </cell>
        </row>
        <row r="175">
          <cell r="AC175">
            <v>4116</v>
          </cell>
        </row>
        <row r="176">
          <cell r="AC176">
            <v>35338</v>
          </cell>
        </row>
        <row r="177">
          <cell r="AC177">
            <v>5596</v>
          </cell>
        </row>
        <row r="178">
          <cell r="AC178">
            <v>8642</v>
          </cell>
        </row>
        <row r="179">
          <cell r="AC179">
            <v>4812</v>
          </cell>
        </row>
        <row r="180">
          <cell r="AC180">
            <v>3244</v>
          </cell>
        </row>
        <row r="181">
          <cell r="AC181">
            <v>2287</v>
          </cell>
        </row>
        <row r="182">
          <cell r="AC182">
            <v>2184</v>
          </cell>
        </row>
        <row r="183">
          <cell r="AC183">
            <v>6291</v>
          </cell>
        </row>
        <row r="184">
          <cell r="AC184">
            <v>2282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  <sheetDataSet>
      <sheetData sheetId="1">
        <row r="4">
          <cell r="E4">
            <v>6725556</v>
          </cell>
        </row>
        <row r="5">
          <cell r="E5">
            <v>0</v>
          </cell>
        </row>
        <row r="6">
          <cell r="E6">
            <v>6725556</v>
          </cell>
        </row>
        <row r="7">
          <cell r="E7">
            <v>0</v>
          </cell>
        </row>
        <row r="8">
          <cell r="E8">
            <v>6725556</v>
          </cell>
        </row>
        <row r="9">
          <cell r="E9">
            <v>674387</v>
          </cell>
        </row>
        <row r="10">
          <cell r="E10">
            <v>0</v>
          </cell>
        </row>
        <row r="11">
          <cell r="E11">
            <v>674387</v>
          </cell>
        </row>
        <row r="12">
          <cell r="E12">
            <v>51492</v>
          </cell>
        </row>
        <row r="13">
          <cell r="E13">
            <v>54920</v>
          </cell>
        </row>
        <row r="14">
          <cell r="E14">
            <v>44570</v>
          </cell>
        </row>
        <row r="15">
          <cell r="E15">
            <v>75265</v>
          </cell>
        </row>
        <row r="16">
          <cell r="E16">
            <v>22494</v>
          </cell>
        </row>
        <row r="17">
          <cell r="E17">
            <v>32641</v>
          </cell>
        </row>
        <row r="18">
          <cell r="E18">
            <v>17670</v>
          </cell>
        </row>
        <row r="19">
          <cell r="E19">
            <v>37167</v>
          </cell>
        </row>
        <row r="20">
          <cell r="E20">
            <v>54007</v>
          </cell>
        </row>
        <row r="21">
          <cell r="E21">
            <v>36183</v>
          </cell>
        </row>
        <row r="22">
          <cell r="E22">
            <v>52539</v>
          </cell>
        </row>
        <row r="23">
          <cell r="E23">
            <v>70632</v>
          </cell>
        </row>
        <row r="24">
          <cell r="E24">
            <v>39395</v>
          </cell>
        </row>
        <row r="25">
          <cell r="E25">
            <v>85412</v>
          </cell>
        </row>
        <row r="26">
          <cell r="E26">
            <v>1013169</v>
          </cell>
        </row>
        <row r="27">
          <cell r="E27">
            <v>0</v>
          </cell>
        </row>
        <row r="28">
          <cell r="E28">
            <v>1013169</v>
          </cell>
        </row>
        <row r="29">
          <cell r="E29">
            <v>143863</v>
          </cell>
        </row>
        <row r="30">
          <cell r="E30">
            <v>89090</v>
          </cell>
        </row>
        <row r="31">
          <cell r="E31">
            <v>80917</v>
          </cell>
        </row>
        <row r="32">
          <cell r="E32">
            <v>70956</v>
          </cell>
        </row>
        <row r="33">
          <cell r="E33">
            <v>53296</v>
          </cell>
        </row>
        <row r="34">
          <cell r="E34">
            <v>68017</v>
          </cell>
        </row>
        <row r="35">
          <cell r="E35">
            <v>28490</v>
          </cell>
        </row>
        <row r="36">
          <cell r="E36">
            <v>274188</v>
          </cell>
        </row>
        <row r="37">
          <cell r="E37">
            <v>98088</v>
          </cell>
        </row>
        <row r="38">
          <cell r="E38">
            <v>90755</v>
          </cell>
        </row>
        <row r="39">
          <cell r="E39">
            <v>15509</v>
          </cell>
        </row>
        <row r="40">
          <cell r="E40">
            <v>993328</v>
          </cell>
        </row>
        <row r="41">
          <cell r="E41">
            <v>0</v>
          </cell>
        </row>
        <row r="42">
          <cell r="E42">
            <v>993328</v>
          </cell>
        </row>
        <row r="43">
          <cell r="E43">
            <v>108520</v>
          </cell>
        </row>
        <row r="44">
          <cell r="E44">
            <v>64640</v>
          </cell>
        </row>
        <row r="45">
          <cell r="E45">
            <v>31302</v>
          </cell>
        </row>
        <row r="46">
          <cell r="E46">
            <v>235774</v>
          </cell>
        </row>
        <row r="47">
          <cell r="E47">
            <v>123134</v>
          </cell>
        </row>
        <row r="48">
          <cell r="E48">
            <v>110694</v>
          </cell>
        </row>
        <row r="49">
          <cell r="E49">
            <v>66228</v>
          </cell>
        </row>
        <row r="50">
          <cell r="E50">
            <v>120598</v>
          </cell>
        </row>
        <row r="51">
          <cell r="E51">
            <v>132438</v>
          </cell>
        </row>
        <row r="52">
          <cell r="E52">
            <v>321536</v>
          </cell>
        </row>
        <row r="53">
          <cell r="E53">
            <v>0</v>
          </cell>
        </row>
        <row r="54">
          <cell r="E54">
            <v>321536</v>
          </cell>
        </row>
        <row r="55">
          <cell r="E55">
            <v>58799</v>
          </cell>
        </row>
        <row r="56">
          <cell r="E56">
            <v>45214</v>
          </cell>
        </row>
        <row r="57">
          <cell r="E57">
            <v>45072</v>
          </cell>
        </row>
        <row r="58">
          <cell r="E58">
            <v>22792</v>
          </cell>
        </row>
        <row r="59">
          <cell r="E59">
            <v>31067</v>
          </cell>
        </row>
        <row r="60">
          <cell r="E60">
            <v>24000</v>
          </cell>
        </row>
        <row r="61">
          <cell r="E61">
            <v>23441</v>
          </cell>
        </row>
        <row r="62">
          <cell r="E62">
            <v>35745</v>
          </cell>
        </row>
        <row r="63">
          <cell r="E63">
            <v>35406</v>
          </cell>
        </row>
        <row r="64">
          <cell r="E64">
            <v>638131</v>
          </cell>
        </row>
        <row r="65">
          <cell r="E65">
            <v>0</v>
          </cell>
        </row>
        <row r="66">
          <cell r="E66">
            <v>638131</v>
          </cell>
        </row>
        <row r="67">
          <cell r="E67">
            <v>51871</v>
          </cell>
        </row>
        <row r="68">
          <cell r="E68">
            <v>40290</v>
          </cell>
        </row>
        <row r="69">
          <cell r="E69">
            <v>55304</v>
          </cell>
        </row>
        <row r="70">
          <cell r="E70">
            <v>80626</v>
          </cell>
        </row>
        <row r="71">
          <cell r="E71">
            <v>42985</v>
          </cell>
        </row>
        <row r="72">
          <cell r="E72">
            <v>78597</v>
          </cell>
        </row>
        <row r="73">
          <cell r="E73">
            <v>63042</v>
          </cell>
        </row>
        <row r="74">
          <cell r="E74">
            <v>22490</v>
          </cell>
        </row>
        <row r="75">
          <cell r="E75">
            <v>12735</v>
          </cell>
        </row>
        <row r="76">
          <cell r="E76">
            <v>49014</v>
          </cell>
        </row>
        <row r="77">
          <cell r="E77">
            <v>60474</v>
          </cell>
        </row>
        <row r="78">
          <cell r="E78">
            <v>44652</v>
          </cell>
        </row>
        <row r="79">
          <cell r="E79">
            <v>36051</v>
          </cell>
        </row>
        <row r="80">
          <cell r="E80">
            <v>561403</v>
          </cell>
        </row>
        <row r="81">
          <cell r="E81">
            <v>0</v>
          </cell>
        </row>
        <row r="82">
          <cell r="E82">
            <v>561403</v>
          </cell>
        </row>
        <row r="83">
          <cell r="E83">
            <v>80075</v>
          </cell>
        </row>
        <row r="84">
          <cell r="E84">
            <v>88222</v>
          </cell>
        </row>
        <row r="85">
          <cell r="E85">
            <v>34814</v>
          </cell>
        </row>
        <row r="86">
          <cell r="E86">
            <v>41179</v>
          </cell>
        </row>
        <row r="87">
          <cell r="E87">
            <v>53620</v>
          </cell>
        </row>
        <row r="88">
          <cell r="E88">
            <v>86496</v>
          </cell>
        </row>
        <row r="89">
          <cell r="E89">
            <v>119546</v>
          </cell>
        </row>
        <row r="90">
          <cell r="E90">
            <v>57451</v>
          </cell>
        </row>
        <row r="91">
          <cell r="E91">
            <v>327892</v>
          </cell>
        </row>
        <row r="92">
          <cell r="E92">
            <v>0</v>
          </cell>
        </row>
        <row r="93">
          <cell r="E93">
            <v>327892</v>
          </cell>
        </row>
        <row r="94">
          <cell r="E94">
            <v>33697</v>
          </cell>
        </row>
        <row r="95">
          <cell r="E95">
            <v>24862</v>
          </cell>
        </row>
        <row r="96">
          <cell r="E96">
            <v>48752</v>
          </cell>
        </row>
        <row r="97">
          <cell r="E97">
            <v>39223</v>
          </cell>
        </row>
        <row r="98">
          <cell r="E98">
            <v>24747</v>
          </cell>
        </row>
        <row r="99">
          <cell r="E99">
            <v>43307</v>
          </cell>
        </row>
        <row r="100">
          <cell r="E100">
            <v>18371</v>
          </cell>
        </row>
        <row r="101">
          <cell r="E101">
            <v>58742</v>
          </cell>
        </row>
        <row r="102">
          <cell r="E102">
            <v>19785</v>
          </cell>
        </row>
        <row r="103">
          <cell r="E103">
            <v>16406</v>
          </cell>
        </row>
        <row r="104">
          <cell r="E104">
            <v>150147</v>
          </cell>
        </row>
        <row r="105">
          <cell r="E105">
            <v>0</v>
          </cell>
        </row>
        <row r="106">
          <cell r="E106">
            <v>150147</v>
          </cell>
        </row>
        <row r="107">
          <cell r="E107">
            <v>65829</v>
          </cell>
        </row>
        <row r="108">
          <cell r="E108">
            <v>46310</v>
          </cell>
        </row>
        <row r="109">
          <cell r="E109">
            <v>38008</v>
          </cell>
        </row>
        <row r="110">
          <cell r="E110">
            <v>358562</v>
          </cell>
        </row>
        <row r="111">
          <cell r="E111">
            <v>0</v>
          </cell>
        </row>
        <row r="112">
          <cell r="E112">
            <v>358562</v>
          </cell>
        </row>
        <row r="113">
          <cell r="E113">
            <v>75243</v>
          </cell>
        </row>
        <row r="114">
          <cell r="E114">
            <v>20686</v>
          </cell>
        </row>
        <row r="115">
          <cell r="E115">
            <v>25789</v>
          </cell>
        </row>
        <row r="116">
          <cell r="E116">
            <v>31963</v>
          </cell>
        </row>
        <row r="117">
          <cell r="E117">
            <v>30423</v>
          </cell>
        </row>
        <row r="118">
          <cell r="E118">
            <v>39667</v>
          </cell>
        </row>
        <row r="119">
          <cell r="E119">
            <v>14376</v>
          </cell>
        </row>
        <row r="120">
          <cell r="E120">
            <v>28757</v>
          </cell>
        </row>
        <row r="121">
          <cell r="E121">
            <v>39748</v>
          </cell>
        </row>
        <row r="122">
          <cell r="E122">
            <v>51910</v>
          </cell>
        </row>
        <row r="123">
          <cell r="E123">
            <v>490160</v>
          </cell>
        </row>
        <row r="124">
          <cell r="E124">
            <v>0</v>
          </cell>
        </row>
        <row r="125">
          <cell r="E125">
            <v>490160</v>
          </cell>
        </row>
        <row r="126">
          <cell r="E126">
            <v>75249</v>
          </cell>
        </row>
        <row r="127">
          <cell r="E127">
            <v>15209</v>
          </cell>
        </row>
        <row r="128">
          <cell r="E128">
            <v>58583</v>
          </cell>
        </row>
        <row r="129">
          <cell r="E129">
            <v>54853</v>
          </cell>
        </row>
        <row r="130">
          <cell r="E130">
            <v>40959</v>
          </cell>
        </row>
        <row r="131">
          <cell r="E131">
            <v>29035</v>
          </cell>
        </row>
        <row r="132">
          <cell r="E132">
            <v>45040</v>
          </cell>
        </row>
        <row r="133">
          <cell r="E133">
            <v>24485</v>
          </cell>
        </row>
        <row r="134">
          <cell r="E134">
            <v>29776</v>
          </cell>
        </row>
        <row r="135">
          <cell r="E135">
            <v>52044</v>
          </cell>
        </row>
        <row r="136">
          <cell r="E136">
            <v>27710</v>
          </cell>
        </row>
        <row r="137">
          <cell r="E137">
            <v>37217</v>
          </cell>
        </row>
        <row r="138">
          <cell r="E138">
            <v>380366</v>
          </cell>
        </row>
        <row r="139">
          <cell r="E139">
            <v>0</v>
          </cell>
        </row>
        <row r="140">
          <cell r="E140">
            <v>380366</v>
          </cell>
        </row>
        <row r="141">
          <cell r="E141">
            <v>136005</v>
          </cell>
        </row>
        <row r="142">
          <cell r="E142">
            <v>51024</v>
          </cell>
        </row>
        <row r="143">
          <cell r="E143">
            <v>103186</v>
          </cell>
        </row>
        <row r="144">
          <cell r="E144">
            <v>47848</v>
          </cell>
        </row>
        <row r="145">
          <cell r="E145">
            <v>42303</v>
          </cell>
        </row>
        <row r="146">
          <cell r="E146">
            <v>184096</v>
          </cell>
        </row>
        <row r="147">
          <cell r="E147">
            <v>0</v>
          </cell>
        </row>
        <row r="148">
          <cell r="E148">
            <v>184096</v>
          </cell>
        </row>
        <row r="149">
          <cell r="E149">
            <v>55504</v>
          </cell>
        </row>
        <row r="150">
          <cell r="E150">
            <v>27035</v>
          </cell>
        </row>
        <row r="151">
          <cell r="E151">
            <v>55947</v>
          </cell>
        </row>
        <row r="152">
          <cell r="E152">
            <v>28560</v>
          </cell>
        </row>
        <row r="153">
          <cell r="E153">
            <v>17050</v>
          </cell>
        </row>
        <row r="154">
          <cell r="E154">
            <v>185898</v>
          </cell>
        </row>
        <row r="155">
          <cell r="E155">
            <v>0</v>
          </cell>
        </row>
        <row r="156">
          <cell r="E156">
            <v>185898</v>
          </cell>
        </row>
        <row r="157">
          <cell r="E157">
            <v>55423</v>
          </cell>
        </row>
        <row r="158">
          <cell r="E158">
            <v>60757</v>
          </cell>
        </row>
        <row r="159">
          <cell r="E159">
            <v>25897</v>
          </cell>
        </row>
        <row r="160">
          <cell r="E160">
            <v>43821</v>
          </cell>
        </row>
        <row r="161">
          <cell r="E161">
            <v>73176</v>
          </cell>
        </row>
        <row r="162">
          <cell r="E162">
            <v>0</v>
          </cell>
        </row>
        <row r="163">
          <cell r="E163">
            <v>73176</v>
          </cell>
        </row>
        <row r="164">
          <cell r="E164">
            <v>31157</v>
          </cell>
        </row>
        <row r="165">
          <cell r="E165">
            <v>13069</v>
          </cell>
        </row>
        <row r="166">
          <cell r="E166">
            <v>5098</v>
          </cell>
        </row>
        <row r="167">
          <cell r="E167">
            <v>23852</v>
          </cell>
        </row>
        <row r="168">
          <cell r="E168">
            <v>54981</v>
          </cell>
        </row>
        <row r="169">
          <cell r="E169">
            <v>0</v>
          </cell>
        </row>
        <row r="170">
          <cell r="E170">
            <v>54981</v>
          </cell>
        </row>
        <row r="171">
          <cell r="E171">
            <v>24462</v>
          </cell>
        </row>
        <row r="172">
          <cell r="E172">
            <v>22884</v>
          </cell>
        </row>
        <row r="173">
          <cell r="E173">
            <v>7635</v>
          </cell>
        </row>
        <row r="174">
          <cell r="E174">
            <v>318324</v>
          </cell>
        </row>
        <row r="175">
          <cell r="E175">
            <v>0</v>
          </cell>
        </row>
        <row r="176">
          <cell r="E176">
            <v>318324</v>
          </cell>
        </row>
        <row r="177">
          <cell r="E177">
            <v>59195</v>
          </cell>
        </row>
        <row r="178">
          <cell r="E178">
            <v>57311</v>
          </cell>
        </row>
        <row r="179">
          <cell r="E179">
            <v>39244</v>
          </cell>
        </row>
        <row r="180">
          <cell r="E180">
            <v>44270</v>
          </cell>
        </row>
        <row r="181">
          <cell r="E181">
            <v>27388</v>
          </cell>
        </row>
        <row r="182">
          <cell r="E182">
            <v>25286</v>
          </cell>
        </row>
        <row r="183">
          <cell r="E183">
            <v>40412</v>
          </cell>
        </row>
        <row r="184">
          <cell r="E184">
            <v>25218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  <sheetDataSet>
      <sheetData sheetId="0">
        <row r="4">
          <cell r="E4">
            <v>4375.6</v>
          </cell>
        </row>
        <row r="6">
          <cell r="E6">
            <v>4176</v>
          </cell>
        </row>
        <row r="7">
          <cell r="E7">
            <v>0</v>
          </cell>
        </row>
        <row r="8">
          <cell r="E8">
            <v>4176</v>
          </cell>
        </row>
        <row r="9">
          <cell r="E9">
            <v>500.8999999999999</v>
          </cell>
        </row>
        <row r="11">
          <cell r="E11">
            <v>500.8999999999999</v>
          </cell>
        </row>
        <row r="12">
          <cell r="E12">
            <v>46.2</v>
          </cell>
        </row>
        <row r="13">
          <cell r="E13">
            <v>51.6</v>
          </cell>
        </row>
        <row r="14">
          <cell r="E14">
            <v>35.1</v>
          </cell>
        </row>
        <row r="15">
          <cell r="E15">
            <v>61</v>
          </cell>
        </row>
        <row r="16">
          <cell r="E16">
            <v>15.8</v>
          </cell>
        </row>
        <row r="17">
          <cell r="E17">
            <v>26.7</v>
          </cell>
        </row>
        <row r="18">
          <cell r="E18">
            <v>13.8</v>
          </cell>
        </row>
        <row r="19">
          <cell r="E19">
            <v>27.3</v>
          </cell>
        </row>
        <row r="20">
          <cell r="E20">
            <v>40.6</v>
          </cell>
        </row>
        <row r="21">
          <cell r="E21">
            <v>22.9</v>
          </cell>
        </row>
        <row r="22">
          <cell r="E22">
            <v>34.2</v>
          </cell>
        </row>
        <row r="23">
          <cell r="E23">
            <v>44.9</v>
          </cell>
        </row>
        <row r="24">
          <cell r="E24">
            <v>30.4</v>
          </cell>
        </row>
        <row r="25">
          <cell r="E25">
            <v>50.4</v>
          </cell>
        </row>
        <row r="26">
          <cell r="E26">
            <v>507.4</v>
          </cell>
        </row>
        <row r="28">
          <cell r="E28">
            <v>507.4</v>
          </cell>
        </row>
        <row r="29">
          <cell r="E29">
            <v>75.6</v>
          </cell>
        </row>
        <row r="30">
          <cell r="E30">
            <v>37.4</v>
          </cell>
        </row>
        <row r="31">
          <cell r="E31">
            <v>51.7</v>
          </cell>
        </row>
        <row r="32">
          <cell r="E32">
            <v>36.5</v>
          </cell>
        </row>
        <row r="33">
          <cell r="E33">
            <v>24.9</v>
          </cell>
        </row>
        <row r="34">
          <cell r="E34">
            <v>40.9</v>
          </cell>
        </row>
        <row r="35">
          <cell r="E35">
            <v>15.7</v>
          </cell>
        </row>
        <row r="36">
          <cell r="E36">
            <v>125.9</v>
          </cell>
        </row>
        <row r="37">
          <cell r="E37">
            <v>52.4</v>
          </cell>
        </row>
        <row r="38">
          <cell r="E38">
            <v>37</v>
          </cell>
        </row>
        <row r="39">
          <cell r="E39">
            <v>9.4</v>
          </cell>
        </row>
        <row r="40">
          <cell r="E40">
            <v>561.1</v>
          </cell>
        </row>
        <row r="42">
          <cell r="E42">
            <v>561.1</v>
          </cell>
        </row>
        <row r="43">
          <cell r="E43">
            <v>63.3</v>
          </cell>
        </row>
        <row r="44">
          <cell r="E44">
            <v>39.3</v>
          </cell>
        </row>
        <row r="45">
          <cell r="E45">
            <v>19.1</v>
          </cell>
        </row>
        <row r="46">
          <cell r="E46">
            <v>132.4</v>
          </cell>
        </row>
        <row r="47">
          <cell r="E47">
            <v>67.3</v>
          </cell>
        </row>
        <row r="48">
          <cell r="E48">
            <v>53.8</v>
          </cell>
        </row>
        <row r="49">
          <cell r="E49">
            <v>35.4</v>
          </cell>
        </row>
        <row r="50">
          <cell r="E50">
            <v>60.1</v>
          </cell>
        </row>
        <row r="51">
          <cell r="E51">
            <v>90.4</v>
          </cell>
        </row>
        <row r="52">
          <cell r="E52">
            <v>206.9</v>
          </cell>
        </row>
        <row r="54">
          <cell r="E54">
            <v>206.9</v>
          </cell>
        </row>
        <row r="55">
          <cell r="E55">
            <v>39.3</v>
          </cell>
        </row>
        <row r="56">
          <cell r="E56">
            <v>26.7</v>
          </cell>
        </row>
        <row r="57">
          <cell r="E57">
            <v>26.3</v>
          </cell>
        </row>
        <row r="58">
          <cell r="E58">
            <v>15.4</v>
          </cell>
        </row>
        <row r="59">
          <cell r="E59">
            <v>20.2</v>
          </cell>
        </row>
        <row r="60">
          <cell r="E60">
            <v>17.4</v>
          </cell>
        </row>
        <row r="61">
          <cell r="E61">
            <v>14.9</v>
          </cell>
        </row>
        <row r="62">
          <cell r="E62">
            <v>27</v>
          </cell>
        </row>
        <row r="63">
          <cell r="E63">
            <v>19.7</v>
          </cell>
        </row>
        <row r="64">
          <cell r="E64">
            <v>401.50000000000006</v>
          </cell>
        </row>
        <row r="66">
          <cell r="E66">
            <v>401.50000000000006</v>
          </cell>
        </row>
        <row r="67">
          <cell r="E67">
            <v>38.7</v>
          </cell>
        </row>
        <row r="68">
          <cell r="E68">
            <v>26.2</v>
          </cell>
        </row>
        <row r="69">
          <cell r="E69">
            <v>32.4</v>
          </cell>
        </row>
        <row r="70">
          <cell r="E70">
            <v>49.6</v>
          </cell>
        </row>
        <row r="71">
          <cell r="E71">
            <v>29</v>
          </cell>
        </row>
        <row r="72">
          <cell r="E72">
            <v>49.2</v>
          </cell>
        </row>
        <row r="73">
          <cell r="E73">
            <v>37.5</v>
          </cell>
        </row>
        <row r="74">
          <cell r="E74">
            <v>14.6</v>
          </cell>
        </row>
        <row r="75">
          <cell r="E75">
            <v>7.8</v>
          </cell>
        </row>
        <row r="76">
          <cell r="E76">
            <v>31.6</v>
          </cell>
        </row>
        <row r="77">
          <cell r="E77">
            <v>36.9</v>
          </cell>
        </row>
        <row r="78">
          <cell r="E78">
            <v>27.5</v>
          </cell>
        </row>
        <row r="79">
          <cell r="E79">
            <v>20.5</v>
          </cell>
        </row>
        <row r="80">
          <cell r="E80">
            <v>332</v>
          </cell>
        </row>
        <row r="82">
          <cell r="E82">
            <v>332</v>
          </cell>
        </row>
        <row r="83">
          <cell r="E83">
            <v>42.9</v>
          </cell>
        </row>
        <row r="84">
          <cell r="E84">
            <v>44.2</v>
          </cell>
        </row>
        <row r="85">
          <cell r="E85">
            <v>25</v>
          </cell>
        </row>
        <row r="86">
          <cell r="E86">
            <v>27</v>
          </cell>
        </row>
        <row r="87">
          <cell r="E87">
            <v>35.2</v>
          </cell>
        </row>
        <row r="88">
          <cell r="E88">
            <v>44.6</v>
          </cell>
        </row>
        <row r="89">
          <cell r="E89">
            <v>74.4</v>
          </cell>
        </row>
        <row r="90">
          <cell r="E90">
            <v>38.7</v>
          </cell>
        </row>
        <row r="91">
          <cell r="E91">
            <v>234.6</v>
          </cell>
        </row>
        <row r="93">
          <cell r="E93">
            <v>234.6</v>
          </cell>
        </row>
        <row r="94">
          <cell r="E94">
            <v>19.8</v>
          </cell>
        </row>
        <row r="95">
          <cell r="E95">
            <v>18.5</v>
          </cell>
        </row>
        <row r="96">
          <cell r="E96">
            <v>35.1</v>
          </cell>
        </row>
        <row r="97">
          <cell r="E97">
            <v>29.3</v>
          </cell>
        </row>
        <row r="98">
          <cell r="E98">
            <v>20.4</v>
          </cell>
        </row>
        <row r="99">
          <cell r="E99">
            <v>35.3</v>
          </cell>
        </row>
        <row r="100">
          <cell r="E100">
            <v>9.4</v>
          </cell>
        </row>
        <row r="101">
          <cell r="E101">
            <v>47.1</v>
          </cell>
        </row>
        <row r="102">
          <cell r="E102">
            <v>11.4</v>
          </cell>
        </row>
        <row r="103">
          <cell r="E103">
            <v>8.3</v>
          </cell>
        </row>
        <row r="104">
          <cell r="E104">
            <v>86.9</v>
          </cell>
        </row>
        <row r="106">
          <cell r="E106">
            <v>86.9</v>
          </cell>
        </row>
        <row r="107">
          <cell r="E107">
            <v>37.4</v>
          </cell>
        </row>
        <row r="108">
          <cell r="E108">
            <v>29.6</v>
          </cell>
        </row>
        <row r="109">
          <cell r="E109">
            <v>19.9</v>
          </cell>
        </row>
        <row r="110">
          <cell r="E110">
            <v>255.1</v>
          </cell>
        </row>
        <row r="112">
          <cell r="E112">
            <v>255.1</v>
          </cell>
        </row>
        <row r="113">
          <cell r="E113">
            <v>49.1</v>
          </cell>
        </row>
        <row r="114">
          <cell r="E114">
            <v>15.4</v>
          </cell>
        </row>
        <row r="115">
          <cell r="E115">
            <v>20</v>
          </cell>
        </row>
        <row r="116">
          <cell r="E116">
            <v>23.2</v>
          </cell>
        </row>
        <row r="117">
          <cell r="E117">
            <v>20.3</v>
          </cell>
        </row>
        <row r="118">
          <cell r="E118">
            <v>28.1</v>
          </cell>
        </row>
        <row r="119">
          <cell r="E119">
            <v>10.4</v>
          </cell>
        </row>
        <row r="120">
          <cell r="E120">
            <v>20.7</v>
          </cell>
        </row>
        <row r="121">
          <cell r="E121">
            <v>26.4</v>
          </cell>
        </row>
        <row r="122">
          <cell r="E122">
            <v>41.5</v>
          </cell>
        </row>
        <row r="123">
          <cell r="E123">
            <v>335.8999999999999</v>
          </cell>
        </row>
        <row r="125">
          <cell r="E125">
            <v>335.8999999999999</v>
          </cell>
        </row>
        <row r="126">
          <cell r="E126">
            <v>52.6</v>
          </cell>
        </row>
        <row r="127">
          <cell r="E127">
            <v>10</v>
          </cell>
        </row>
        <row r="128">
          <cell r="E128">
            <v>44.6</v>
          </cell>
        </row>
        <row r="129">
          <cell r="E129">
            <v>32.7</v>
          </cell>
        </row>
        <row r="130">
          <cell r="E130">
            <v>31.2</v>
          </cell>
        </row>
        <row r="131">
          <cell r="E131">
            <v>21.5</v>
          </cell>
        </row>
        <row r="132">
          <cell r="E132">
            <v>30.2</v>
          </cell>
        </row>
        <row r="133">
          <cell r="E133">
            <v>17.2</v>
          </cell>
        </row>
        <row r="134">
          <cell r="E134">
            <v>19.8</v>
          </cell>
        </row>
        <row r="135">
          <cell r="E135">
            <v>33</v>
          </cell>
        </row>
        <row r="136">
          <cell r="E136">
            <v>16.9</v>
          </cell>
        </row>
        <row r="137">
          <cell r="E137">
            <v>26.2</v>
          </cell>
        </row>
        <row r="138">
          <cell r="E138">
            <v>239.20000000000002</v>
          </cell>
        </row>
        <row r="140">
          <cell r="E140">
            <v>239.20000000000002</v>
          </cell>
        </row>
        <row r="141">
          <cell r="E141">
            <v>84.6</v>
          </cell>
        </row>
        <row r="142">
          <cell r="E142">
            <v>32.7</v>
          </cell>
        </row>
        <row r="143">
          <cell r="E143">
            <v>61</v>
          </cell>
        </row>
        <row r="144">
          <cell r="E144">
            <v>34</v>
          </cell>
        </row>
        <row r="145">
          <cell r="E145">
            <v>26.9</v>
          </cell>
        </row>
        <row r="146">
          <cell r="E146">
            <v>104.7</v>
          </cell>
        </row>
        <row r="148">
          <cell r="E148">
            <v>104.7</v>
          </cell>
        </row>
        <row r="149">
          <cell r="E149">
            <v>33.9</v>
          </cell>
        </row>
        <row r="150">
          <cell r="E150">
            <v>15.9</v>
          </cell>
        </row>
        <row r="151">
          <cell r="E151">
            <v>26.5</v>
          </cell>
        </row>
        <row r="152">
          <cell r="E152">
            <v>17</v>
          </cell>
        </row>
        <row r="153">
          <cell r="E153">
            <v>11.4</v>
          </cell>
        </row>
        <row r="154">
          <cell r="E154">
            <v>111.9</v>
          </cell>
        </row>
        <row r="156">
          <cell r="E156">
            <v>111.9</v>
          </cell>
        </row>
        <row r="157">
          <cell r="E157">
            <v>35.1</v>
          </cell>
        </row>
        <row r="158">
          <cell r="E158">
            <v>38.4</v>
          </cell>
        </row>
        <row r="159">
          <cell r="E159">
            <v>14.9</v>
          </cell>
        </row>
        <row r="160">
          <cell r="E160">
            <v>23.5</v>
          </cell>
        </row>
        <row r="161">
          <cell r="E161">
            <v>47.2</v>
          </cell>
        </row>
        <row r="163">
          <cell r="E163">
            <v>47.2</v>
          </cell>
        </row>
        <row r="164">
          <cell r="E164">
            <v>19.1</v>
          </cell>
        </row>
        <row r="165">
          <cell r="E165">
            <v>9.1</v>
          </cell>
        </row>
        <row r="166">
          <cell r="E166">
            <v>3.4</v>
          </cell>
        </row>
        <row r="167">
          <cell r="E167">
            <v>15.6</v>
          </cell>
        </row>
        <row r="168">
          <cell r="E168">
            <v>33.7</v>
          </cell>
        </row>
        <row r="170">
          <cell r="E170">
            <v>33.7</v>
          </cell>
        </row>
        <row r="171">
          <cell r="E171">
            <v>13.3</v>
          </cell>
        </row>
        <row r="172">
          <cell r="E172">
            <v>14.5</v>
          </cell>
        </row>
        <row r="173">
          <cell r="E173">
            <v>5.9</v>
          </cell>
        </row>
        <row r="174">
          <cell r="E174">
            <v>217.00000000000003</v>
          </cell>
        </row>
        <row r="176">
          <cell r="E176">
            <v>217.00000000000003</v>
          </cell>
        </row>
        <row r="177">
          <cell r="E177">
            <v>42.4</v>
          </cell>
        </row>
        <row r="178">
          <cell r="E178">
            <v>40.5</v>
          </cell>
        </row>
        <row r="179">
          <cell r="E179">
            <v>27.8</v>
          </cell>
        </row>
        <row r="180">
          <cell r="E180">
            <v>32.6</v>
          </cell>
        </row>
        <row r="181">
          <cell r="E181">
            <v>15.8</v>
          </cell>
        </row>
        <row r="182">
          <cell r="E182">
            <v>16.4</v>
          </cell>
        </row>
        <row r="183">
          <cell r="E183">
            <v>25.5</v>
          </cell>
        </row>
        <row r="184">
          <cell r="E184">
            <v>16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1">
        <row r="4">
          <cell r="E4">
            <v>1742294</v>
          </cell>
        </row>
        <row r="5">
          <cell r="E5">
            <v>0</v>
          </cell>
        </row>
        <row r="6">
          <cell r="E6">
            <v>1742294</v>
          </cell>
        </row>
        <row r="7">
          <cell r="E7">
            <v>668378</v>
          </cell>
        </row>
        <row r="8">
          <cell r="E8">
            <v>1073916</v>
          </cell>
        </row>
        <row r="9">
          <cell r="E9">
            <v>601523</v>
          </cell>
        </row>
        <row r="10">
          <cell r="E10">
            <v>271933</v>
          </cell>
        </row>
        <row r="11">
          <cell r="E11">
            <v>329590</v>
          </cell>
        </row>
        <row r="12">
          <cell r="E12">
            <v>50688</v>
          </cell>
        </row>
        <row r="13">
          <cell r="E13">
            <v>52755</v>
          </cell>
        </row>
        <row r="14">
          <cell r="E14">
            <v>29902</v>
          </cell>
        </row>
        <row r="15">
          <cell r="E15">
            <v>77611</v>
          </cell>
        </row>
        <row r="16">
          <cell r="E16">
            <v>8993</v>
          </cell>
        </row>
        <row r="17">
          <cell r="E17">
            <v>40530</v>
          </cell>
        </row>
        <row r="18">
          <cell r="E18">
            <v>5120</v>
          </cell>
        </row>
        <row r="19">
          <cell r="E19">
            <v>9953</v>
          </cell>
        </row>
        <row r="20">
          <cell r="E20">
            <v>14530</v>
          </cell>
        </row>
        <row r="21">
          <cell r="E21">
            <v>10071</v>
          </cell>
        </row>
        <row r="22">
          <cell r="E22">
            <v>8836</v>
          </cell>
        </row>
        <row r="23">
          <cell r="E23">
            <v>8643</v>
          </cell>
        </row>
        <row r="24">
          <cell r="E24">
            <v>4550</v>
          </cell>
        </row>
        <row r="25">
          <cell r="E25">
            <v>7408</v>
          </cell>
        </row>
        <row r="26">
          <cell r="E26">
            <v>55347</v>
          </cell>
        </row>
        <row r="27">
          <cell r="E27">
            <v>15937</v>
          </cell>
        </row>
        <row r="28">
          <cell r="E28">
            <v>39410</v>
          </cell>
        </row>
        <row r="29">
          <cell r="E29">
            <v>11845</v>
          </cell>
        </row>
        <row r="30">
          <cell r="E30">
            <v>2565</v>
          </cell>
        </row>
        <row r="31">
          <cell r="E31">
            <v>2703</v>
          </cell>
        </row>
        <row r="32">
          <cell r="E32">
            <v>1930</v>
          </cell>
        </row>
        <row r="33">
          <cell r="E33">
            <v>1310</v>
          </cell>
        </row>
        <row r="34">
          <cell r="E34">
            <v>1611</v>
          </cell>
        </row>
        <row r="35">
          <cell r="E35">
            <v>1170</v>
          </cell>
        </row>
        <row r="36">
          <cell r="E36">
            <v>6532</v>
          </cell>
        </row>
        <row r="37">
          <cell r="E37">
            <v>2636</v>
          </cell>
        </row>
        <row r="38">
          <cell r="E38">
            <v>1816</v>
          </cell>
        </row>
        <row r="39">
          <cell r="E39">
            <v>5292</v>
          </cell>
        </row>
        <row r="40">
          <cell r="E40">
            <v>203560</v>
          </cell>
        </row>
        <row r="41">
          <cell r="E41">
            <v>62261</v>
          </cell>
        </row>
        <row r="42">
          <cell r="E42">
            <v>141299</v>
          </cell>
        </row>
        <row r="43">
          <cell r="E43">
            <v>25176</v>
          </cell>
        </row>
        <row r="44">
          <cell r="E44">
            <v>15533</v>
          </cell>
        </row>
        <row r="45">
          <cell r="E45">
            <v>4612</v>
          </cell>
        </row>
        <row r="46">
          <cell r="E46">
            <v>24311</v>
          </cell>
        </row>
        <row r="47">
          <cell r="E47">
            <v>12438</v>
          </cell>
        </row>
        <row r="48">
          <cell r="E48">
            <v>11688</v>
          </cell>
        </row>
        <row r="49">
          <cell r="E49">
            <v>7818</v>
          </cell>
        </row>
        <row r="50">
          <cell r="E50">
            <v>12182</v>
          </cell>
        </row>
        <row r="51">
          <cell r="E51">
            <v>27541</v>
          </cell>
        </row>
        <row r="52">
          <cell r="E52">
            <v>244551</v>
          </cell>
        </row>
        <row r="53">
          <cell r="E53">
            <v>169822</v>
          </cell>
        </row>
        <row r="54">
          <cell r="E54">
            <v>74729</v>
          </cell>
        </row>
        <row r="55">
          <cell r="E55">
            <v>21101</v>
          </cell>
        </row>
        <row r="56">
          <cell r="E56">
            <v>8544</v>
          </cell>
        </row>
        <row r="57">
          <cell r="E57">
            <v>8386</v>
          </cell>
        </row>
        <row r="58">
          <cell r="E58">
            <v>6441</v>
          </cell>
        </row>
        <row r="59">
          <cell r="E59">
            <v>6012</v>
          </cell>
        </row>
        <row r="60">
          <cell r="E60">
            <v>5936</v>
          </cell>
        </row>
        <row r="61">
          <cell r="E61">
            <v>6943</v>
          </cell>
        </row>
        <row r="62">
          <cell r="E62">
            <v>6021</v>
          </cell>
        </row>
        <row r="63">
          <cell r="E63">
            <v>5345</v>
          </cell>
        </row>
        <row r="64">
          <cell r="E64">
            <v>174850</v>
          </cell>
        </row>
        <row r="65">
          <cell r="E65">
            <v>62837</v>
          </cell>
        </row>
        <row r="66">
          <cell r="E66">
            <v>112013</v>
          </cell>
        </row>
        <row r="67">
          <cell r="E67">
            <v>23333</v>
          </cell>
        </row>
        <row r="68">
          <cell r="E68">
            <v>20687</v>
          </cell>
        </row>
        <row r="69">
          <cell r="E69">
            <v>11596</v>
          </cell>
        </row>
        <row r="70">
          <cell r="E70">
            <v>11356</v>
          </cell>
        </row>
        <row r="71">
          <cell r="E71">
            <v>5760</v>
          </cell>
        </row>
        <row r="72">
          <cell r="E72">
            <v>19471</v>
          </cell>
        </row>
        <row r="73">
          <cell r="E73">
            <v>9044</v>
          </cell>
        </row>
        <row r="74">
          <cell r="E74">
            <v>1501</v>
          </cell>
        </row>
        <row r="75">
          <cell r="E75">
            <v>2881</v>
          </cell>
        </row>
        <row r="76">
          <cell r="E76">
            <v>2503</v>
          </cell>
        </row>
        <row r="77">
          <cell r="E77">
            <v>1876</v>
          </cell>
        </row>
        <row r="78">
          <cell r="E78">
            <v>1247</v>
          </cell>
        </row>
        <row r="79">
          <cell r="E79">
            <v>758</v>
          </cell>
        </row>
        <row r="80">
          <cell r="E80">
            <v>45342</v>
          </cell>
        </row>
        <row r="81">
          <cell r="E81">
            <v>3347</v>
          </cell>
        </row>
        <row r="82">
          <cell r="E82">
            <v>41995</v>
          </cell>
        </row>
        <row r="83">
          <cell r="E83">
            <v>16554</v>
          </cell>
        </row>
        <row r="84">
          <cell r="E84">
            <v>6390</v>
          </cell>
        </row>
        <row r="85">
          <cell r="E85">
            <v>2036</v>
          </cell>
        </row>
        <row r="86">
          <cell r="E86">
            <v>2509</v>
          </cell>
        </row>
        <row r="87">
          <cell r="E87">
            <v>4203</v>
          </cell>
        </row>
        <row r="88">
          <cell r="E88">
            <v>3406</v>
          </cell>
        </row>
        <row r="89">
          <cell r="E89">
            <v>4126</v>
          </cell>
        </row>
        <row r="90">
          <cell r="E90">
            <v>2771</v>
          </cell>
        </row>
        <row r="91">
          <cell r="E91">
            <v>42805</v>
          </cell>
        </row>
        <row r="92">
          <cell r="E92">
            <v>3573</v>
          </cell>
        </row>
        <row r="93">
          <cell r="E93">
            <v>39232</v>
          </cell>
        </row>
        <row r="94">
          <cell r="E94">
            <v>8417</v>
          </cell>
        </row>
        <row r="95">
          <cell r="E95">
            <v>3230</v>
          </cell>
        </row>
        <row r="96">
          <cell r="E96">
            <v>4998</v>
          </cell>
        </row>
        <row r="97">
          <cell r="E97">
            <v>7229</v>
          </cell>
        </row>
        <row r="98">
          <cell r="E98">
            <v>2146</v>
          </cell>
        </row>
        <row r="99">
          <cell r="E99">
            <v>6411</v>
          </cell>
        </row>
        <row r="100">
          <cell r="E100">
            <v>1232</v>
          </cell>
        </row>
        <row r="101">
          <cell r="E101">
            <v>3024</v>
          </cell>
        </row>
        <row r="102">
          <cell r="E102">
            <v>1934</v>
          </cell>
        </row>
        <row r="103">
          <cell r="E103">
            <v>611</v>
          </cell>
        </row>
        <row r="104">
          <cell r="E104">
            <v>19506</v>
          </cell>
        </row>
        <row r="105">
          <cell r="E105">
            <v>4377</v>
          </cell>
        </row>
        <row r="106">
          <cell r="E106">
            <v>15129</v>
          </cell>
        </row>
        <row r="107">
          <cell r="E107">
            <v>8767</v>
          </cell>
        </row>
        <row r="108">
          <cell r="E108">
            <v>3838</v>
          </cell>
        </row>
        <row r="109">
          <cell r="E109">
            <v>2524</v>
          </cell>
        </row>
        <row r="110">
          <cell r="E110">
            <v>90636</v>
          </cell>
        </row>
        <row r="111">
          <cell r="E111">
            <v>29181</v>
          </cell>
        </row>
        <row r="112">
          <cell r="E112">
            <v>61455</v>
          </cell>
        </row>
        <row r="113">
          <cell r="E113">
            <v>26245</v>
          </cell>
        </row>
        <row r="114">
          <cell r="E114">
            <v>2330</v>
          </cell>
        </row>
        <row r="115">
          <cell r="E115">
            <v>2786</v>
          </cell>
        </row>
        <row r="116">
          <cell r="E116">
            <v>3764</v>
          </cell>
        </row>
        <row r="117">
          <cell r="E117">
            <v>2912</v>
          </cell>
        </row>
        <row r="118">
          <cell r="E118">
            <v>4213</v>
          </cell>
        </row>
        <row r="119">
          <cell r="E119">
            <v>1714</v>
          </cell>
        </row>
        <row r="120">
          <cell r="E120">
            <v>3119</v>
          </cell>
        </row>
        <row r="121">
          <cell r="E121">
            <v>3502</v>
          </cell>
        </row>
        <row r="122">
          <cell r="E122">
            <v>10870</v>
          </cell>
        </row>
        <row r="123">
          <cell r="E123">
            <v>117101</v>
          </cell>
        </row>
        <row r="124">
          <cell r="E124">
            <v>21658</v>
          </cell>
        </row>
        <row r="125">
          <cell r="E125">
            <v>95443</v>
          </cell>
        </row>
        <row r="126">
          <cell r="E126">
            <v>42788</v>
          </cell>
        </row>
        <row r="127">
          <cell r="E127">
            <v>2355</v>
          </cell>
        </row>
        <row r="128">
          <cell r="E128">
            <v>9909</v>
          </cell>
        </row>
        <row r="129">
          <cell r="E129">
            <v>7483</v>
          </cell>
        </row>
        <row r="130">
          <cell r="E130">
            <v>4370</v>
          </cell>
        </row>
        <row r="131">
          <cell r="E131">
            <v>5355</v>
          </cell>
        </row>
        <row r="132">
          <cell r="E132">
            <v>4993</v>
          </cell>
        </row>
        <row r="133">
          <cell r="E133">
            <v>3568</v>
          </cell>
        </row>
        <row r="134">
          <cell r="E134">
            <v>2715</v>
          </cell>
        </row>
        <row r="135">
          <cell r="E135">
            <v>4644</v>
          </cell>
        </row>
        <row r="136">
          <cell r="E136">
            <v>3188</v>
          </cell>
        </row>
        <row r="137">
          <cell r="E137">
            <v>4075</v>
          </cell>
        </row>
        <row r="138">
          <cell r="E138">
            <v>42290</v>
          </cell>
        </row>
        <row r="139">
          <cell r="E139">
            <v>4645</v>
          </cell>
        </row>
        <row r="140">
          <cell r="E140">
            <v>37645</v>
          </cell>
        </row>
        <row r="141">
          <cell r="E141">
            <v>14486</v>
          </cell>
        </row>
        <row r="142">
          <cell r="E142">
            <v>4162</v>
          </cell>
        </row>
        <row r="143">
          <cell r="E143">
            <v>10405</v>
          </cell>
        </row>
        <row r="144">
          <cell r="E144">
            <v>5218</v>
          </cell>
        </row>
        <row r="145">
          <cell r="E145">
            <v>3374</v>
          </cell>
        </row>
        <row r="146">
          <cell r="E146">
            <v>23834</v>
          </cell>
        </row>
        <row r="147">
          <cell r="E147">
            <v>4440</v>
          </cell>
        </row>
        <row r="148">
          <cell r="E148">
            <v>19394</v>
          </cell>
        </row>
        <row r="149">
          <cell r="E149">
            <v>5873</v>
          </cell>
        </row>
        <row r="150">
          <cell r="E150">
            <v>1462</v>
          </cell>
        </row>
        <row r="151">
          <cell r="E151">
            <v>4470</v>
          </cell>
        </row>
        <row r="152">
          <cell r="E152">
            <v>2159</v>
          </cell>
        </row>
        <row r="153">
          <cell r="E153">
            <v>5430</v>
          </cell>
        </row>
        <row r="154">
          <cell r="E154">
            <v>26207</v>
          </cell>
        </row>
        <row r="155">
          <cell r="E155">
            <v>4936</v>
          </cell>
        </row>
        <row r="156">
          <cell r="E156">
            <v>21271</v>
          </cell>
        </row>
        <row r="157">
          <cell r="E157">
            <v>12037</v>
          </cell>
        </row>
        <row r="158">
          <cell r="E158">
            <v>3823</v>
          </cell>
        </row>
        <row r="159">
          <cell r="E159">
            <v>4013</v>
          </cell>
        </row>
        <row r="160">
          <cell r="E160">
            <v>1398</v>
          </cell>
        </row>
        <row r="161">
          <cell r="E161">
            <v>10798</v>
          </cell>
        </row>
        <row r="162">
          <cell r="E162">
            <v>1584</v>
          </cell>
        </row>
        <row r="163">
          <cell r="E163">
            <v>9214</v>
          </cell>
        </row>
        <row r="164">
          <cell r="E164">
            <v>5232</v>
          </cell>
        </row>
        <row r="165">
          <cell r="E165">
            <v>468</v>
          </cell>
        </row>
        <row r="166">
          <cell r="E166">
            <v>712</v>
          </cell>
        </row>
        <row r="167">
          <cell r="E167">
            <v>2802</v>
          </cell>
        </row>
        <row r="168">
          <cell r="E168">
            <v>8357</v>
          </cell>
        </row>
        <row r="169">
          <cell r="E169">
            <v>3186</v>
          </cell>
        </row>
        <row r="170">
          <cell r="E170">
            <v>5171</v>
          </cell>
        </row>
        <row r="171">
          <cell r="E171">
            <v>3568</v>
          </cell>
        </row>
        <row r="172">
          <cell r="E172">
            <v>956</v>
          </cell>
        </row>
        <row r="173">
          <cell r="E173">
            <v>647</v>
          </cell>
        </row>
        <row r="174">
          <cell r="E174">
            <v>35587</v>
          </cell>
        </row>
        <row r="175">
          <cell r="E175">
            <v>4661</v>
          </cell>
        </row>
        <row r="176">
          <cell r="E176">
            <v>30926</v>
          </cell>
        </row>
        <row r="177">
          <cell r="E177">
            <v>5301</v>
          </cell>
        </row>
        <row r="178">
          <cell r="E178">
            <v>8881</v>
          </cell>
        </row>
        <row r="179">
          <cell r="E179">
            <v>4696</v>
          </cell>
        </row>
        <row r="180">
          <cell r="E180">
            <v>2992</v>
          </cell>
        </row>
        <row r="181">
          <cell r="E181">
            <v>1970</v>
          </cell>
        </row>
        <row r="182">
          <cell r="E182">
            <v>1832</v>
          </cell>
        </row>
        <row r="183">
          <cell r="E183">
            <v>3607</v>
          </cell>
        </row>
        <row r="184">
          <cell r="E184">
            <v>1647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  <sheetDataSet>
      <sheetData sheetId="1">
        <row r="6">
          <cell r="E6">
            <v>0.0255</v>
          </cell>
        </row>
        <row r="7">
          <cell r="E7">
            <v>0.0125</v>
          </cell>
        </row>
        <row r="8">
          <cell r="E8">
            <v>0.0272</v>
          </cell>
        </row>
        <row r="9">
          <cell r="E9">
            <v>0.0124</v>
          </cell>
        </row>
        <row r="10">
          <cell r="E10">
            <v>-0.0194</v>
          </cell>
        </row>
        <row r="11">
          <cell r="E11">
            <v>0.0217</v>
          </cell>
        </row>
        <row r="12">
          <cell r="E12">
            <v>0.017</v>
          </cell>
        </row>
        <row r="13">
          <cell r="E13">
            <v>0.0166</v>
          </cell>
        </row>
        <row r="14">
          <cell r="E14">
            <v>0.0256</v>
          </cell>
        </row>
        <row r="15">
          <cell r="E15">
            <v>0.0285</v>
          </cell>
        </row>
        <row r="16">
          <cell r="E16">
            <v>0.0179</v>
          </cell>
        </row>
        <row r="17">
          <cell r="E17">
            <v>0.1122</v>
          </cell>
        </row>
        <row r="18">
          <cell r="E18">
            <v>0.0079</v>
          </cell>
        </row>
        <row r="19">
          <cell r="E19">
            <v>0.0295</v>
          </cell>
        </row>
        <row r="20">
          <cell r="E20">
            <v>-0.007</v>
          </cell>
        </row>
        <row r="21">
          <cell r="E21">
            <v>0</v>
          </cell>
        </row>
        <row r="22">
          <cell r="E22">
            <v>0.0142</v>
          </cell>
        </row>
        <row r="23">
          <cell r="E23">
            <v>0.0162</v>
          </cell>
        </row>
        <row r="24">
          <cell r="E24">
            <v>0.0137</v>
          </cell>
        </row>
        <row r="25">
          <cell r="E25">
            <v>0.0264</v>
          </cell>
        </row>
        <row r="26">
          <cell r="E26">
            <v>0.0157</v>
          </cell>
        </row>
        <row r="27">
          <cell r="E27">
            <v>0.0295</v>
          </cell>
        </row>
        <row r="28">
          <cell r="E28">
            <v>0.0145</v>
          </cell>
        </row>
        <row r="29">
          <cell r="E29">
            <v>0.0132</v>
          </cell>
        </row>
        <row r="30">
          <cell r="E30">
            <v>0.0227</v>
          </cell>
        </row>
        <row r="31">
          <cell r="E31">
            <v>0.002</v>
          </cell>
        </row>
        <row r="32">
          <cell r="E32">
            <v>0.0059</v>
          </cell>
        </row>
        <row r="33">
          <cell r="E33">
            <v>0.0171</v>
          </cell>
        </row>
        <row r="34">
          <cell r="E34">
            <v>-0.0003</v>
          </cell>
        </row>
        <row r="35">
          <cell r="E35">
            <v>0.0024</v>
          </cell>
        </row>
        <row r="36">
          <cell r="E36">
            <v>0.0377</v>
          </cell>
        </row>
        <row r="37">
          <cell r="E37">
            <v>0.0015</v>
          </cell>
        </row>
        <row r="38">
          <cell r="E38">
            <v>0.0224</v>
          </cell>
        </row>
        <row r="39">
          <cell r="E39">
            <v>-0.0048</v>
          </cell>
        </row>
        <row r="40">
          <cell r="E40">
            <v>0.0377</v>
          </cell>
        </row>
        <row r="41">
          <cell r="E41">
            <v>0.0303</v>
          </cell>
        </row>
        <row r="42">
          <cell r="E42">
            <v>0.0384</v>
          </cell>
        </row>
        <row r="43">
          <cell r="E43">
            <v>0.0171</v>
          </cell>
        </row>
        <row r="44">
          <cell r="E44">
            <v>0.04</v>
          </cell>
        </row>
        <row r="45">
          <cell r="E45">
            <v>0.0572</v>
          </cell>
        </row>
        <row r="46">
          <cell r="E46">
            <v>0.0336</v>
          </cell>
        </row>
        <row r="47">
          <cell r="E47">
            <v>0.0579</v>
          </cell>
        </row>
        <row r="48">
          <cell r="E48">
            <v>0.0294</v>
          </cell>
        </row>
        <row r="49">
          <cell r="E49">
            <v>0.0592</v>
          </cell>
        </row>
        <row r="50">
          <cell r="E50">
            <v>0.034</v>
          </cell>
        </row>
        <row r="51">
          <cell r="E51">
            <v>0.0422</v>
          </cell>
        </row>
        <row r="52">
          <cell r="E52">
            <v>0.018</v>
          </cell>
        </row>
        <row r="53">
          <cell r="E53">
            <v>-0.0362</v>
          </cell>
        </row>
        <row r="54">
          <cell r="E54">
            <v>0.0273</v>
          </cell>
        </row>
        <row r="55">
          <cell r="E55">
            <v>0.0321</v>
          </cell>
        </row>
        <row r="56">
          <cell r="E56">
            <v>0.0193</v>
          </cell>
        </row>
        <row r="57">
          <cell r="E57">
            <v>0.0162</v>
          </cell>
        </row>
        <row r="58">
          <cell r="E58">
            <v>0.0888</v>
          </cell>
        </row>
        <row r="59">
          <cell r="E59">
            <v>0.0179</v>
          </cell>
        </row>
        <row r="60">
          <cell r="E60">
            <v>0.0104</v>
          </cell>
        </row>
        <row r="61">
          <cell r="E61">
            <v>0.0188</v>
          </cell>
        </row>
        <row r="62">
          <cell r="E62">
            <v>0.0217</v>
          </cell>
        </row>
        <row r="63">
          <cell r="E63">
            <v>0.0327</v>
          </cell>
        </row>
        <row r="64">
          <cell r="E64">
            <v>0.0349</v>
          </cell>
        </row>
        <row r="65">
          <cell r="E65">
            <v>0.025</v>
          </cell>
        </row>
        <row r="66">
          <cell r="E66">
            <v>0.0356</v>
          </cell>
        </row>
        <row r="67">
          <cell r="E67">
            <v>0.0312</v>
          </cell>
        </row>
        <row r="68">
          <cell r="E68">
            <v>0.0189</v>
          </cell>
        </row>
        <row r="69">
          <cell r="E69">
            <v>0.0336</v>
          </cell>
        </row>
        <row r="70">
          <cell r="E70">
            <v>0.0342</v>
          </cell>
        </row>
        <row r="71">
          <cell r="E71">
            <v>0.015</v>
          </cell>
        </row>
        <row r="72">
          <cell r="E72">
            <v>0.0997</v>
          </cell>
        </row>
        <row r="73">
          <cell r="E73">
            <v>0.0276</v>
          </cell>
        </row>
        <row r="74">
          <cell r="E74">
            <v>0.0349</v>
          </cell>
        </row>
        <row r="75">
          <cell r="E75">
            <v>0.0225</v>
          </cell>
        </row>
        <row r="76">
          <cell r="E76">
            <v>0.0456</v>
          </cell>
        </row>
        <row r="77">
          <cell r="E77">
            <v>0.0095</v>
          </cell>
        </row>
        <row r="78">
          <cell r="E78">
            <v>0.0281</v>
          </cell>
        </row>
        <row r="79">
          <cell r="E79">
            <v>0.0284</v>
          </cell>
        </row>
        <row r="80">
          <cell r="E80">
            <v>0.0351</v>
          </cell>
        </row>
        <row r="81">
          <cell r="E81">
            <v>0.028</v>
          </cell>
        </row>
        <row r="82">
          <cell r="E82">
            <v>0.0359</v>
          </cell>
        </row>
        <row r="83">
          <cell r="E83">
            <v>0.0386</v>
          </cell>
        </row>
        <row r="84">
          <cell r="E84">
            <v>0.0462</v>
          </cell>
        </row>
        <row r="85">
          <cell r="E85">
            <v>0.0312</v>
          </cell>
        </row>
        <row r="86">
          <cell r="E86">
            <v>0.0285</v>
          </cell>
        </row>
        <row r="87">
          <cell r="E87">
            <v>0.0181</v>
          </cell>
        </row>
        <row r="88">
          <cell r="E88">
            <v>0.045</v>
          </cell>
        </row>
        <row r="89">
          <cell r="E89">
            <v>0.0425</v>
          </cell>
        </row>
        <row r="90">
          <cell r="E90">
            <v>0.0335</v>
          </cell>
        </row>
        <row r="91">
          <cell r="E91">
            <v>0.0244</v>
          </cell>
        </row>
        <row r="92">
          <cell r="E92">
            <v>0.0183</v>
          </cell>
        </row>
        <row r="93">
          <cell r="E93">
            <v>0.025</v>
          </cell>
        </row>
        <row r="94">
          <cell r="E94">
            <v>0.0299</v>
          </cell>
        </row>
        <row r="95">
          <cell r="E95">
            <v>0.0262</v>
          </cell>
        </row>
        <row r="96">
          <cell r="E96">
            <v>0.0193</v>
          </cell>
        </row>
        <row r="97">
          <cell r="E97">
            <v>0.0373</v>
          </cell>
        </row>
        <row r="98">
          <cell r="E98">
            <v>0.0148</v>
          </cell>
        </row>
        <row r="99">
          <cell r="E99">
            <v>0.0161</v>
          </cell>
        </row>
        <row r="100">
          <cell r="E100">
            <v>0.0222</v>
          </cell>
        </row>
        <row r="101">
          <cell r="E101">
            <v>0.0301</v>
          </cell>
        </row>
        <row r="102">
          <cell r="E102">
            <v>0.0268</v>
          </cell>
        </row>
        <row r="103">
          <cell r="E103">
            <v>0.0298</v>
          </cell>
        </row>
        <row r="104">
          <cell r="E104">
            <v>-0.0032</v>
          </cell>
        </row>
        <row r="105">
          <cell r="E105">
            <v>0.032</v>
          </cell>
        </row>
        <row r="106">
          <cell r="E106">
            <v>-0.0109</v>
          </cell>
        </row>
        <row r="107">
          <cell r="E107">
            <v>-0.024</v>
          </cell>
        </row>
        <row r="108">
          <cell r="E108">
            <v>-0.0031</v>
          </cell>
        </row>
        <row r="109">
          <cell r="E109">
            <v>-0.0027</v>
          </cell>
        </row>
        <row r="110">
          <cell r="E110">
            <v>0.0259</v>
          </cell>
        </row>
        <row r="111">
          <cell r="E111">
            <v>0.0244</v>
          </cell>
        </row>
        <row r="112">
          <cell r="E112">
            <v>0.0261</v>
          </cell>
        </row>
        <row r="113">
          <cell r="E113">
            <v>0.0338</v>
          </cell>
        </row>
        <row r="114">
          <cell r="E114">
            <v>0.0445</v>
          </cell>
        </row>
        <row r="115">
          <cell r="E115">
            <v>0.0311</v>
          </cell>
        </row>
        <row r="116">
          <cell r="E116">
            <v>0.0228</v>
          </cell>
        </row>
        <row r="117">
          <cell r="E117">
            <v>0.0376</v>
          </cell>
        </row>
        <row r="118">
          <cell r="E118">
            <v>0.0123</v>
          </cell>
        </row>
        <row r="119">
          <cell r="E119">
            <v>0.0421</v>
          </cell>
        </row>
        <row r="120">
          <cell r="E120">
            <v>0.0088</v>
          </cell>
        </row>
        <row r="121">
          <cell r="E121">
            <v>0.0092</v>
          </cell>
        </row>
        <row r="122">
          <cell r="E122">
            <v>0.0274</v>
          </cell>
        </row>
        <row r="123">
          <cell r="E123">
            <v>0.0403</v>
          </cell>
        </row>
        <row r="124">
          <cell r="E124">
            <v>0.029</v>
          </cell>
        </row>
        <row r="125">
          <cell r="E125">
            <v>0.0415</v>
          </cell>
        </row>
        <row r="126">
          <cell r="E126">
            <v>0.0319</v>
          </cell>
        </row>
        <row r="127">
          <cell r="E127">
            <v>0.0618</v>
          </cell>
        </row>
        <row r="128">
          <cell r="E128">
            <v>0.0327</v>
          </cell>
        </row>
        <row r="129">
          <cell r="E129">
            <v>0.0342</v>
          </cell>
        </row>
        <row r="130">
          <cell r="E130">
            <v>0.1041</v>
          </cell>
        </row>
        <row r="131">
          <cell r="E131">
            <v>0.0298</v>
          </cell>
        </row>
        <row r="132">
          <cell r="E132">
            <v>0.0326</v>
          </cell>
        </row>
        <row r="133">
          <cell r="E133">
            <v>0.0858</v>
          </cell>
        </row>
        <row r="134">
          <cell r="E134">
            <v>0.021</v>
          </cell>
        </row>
        <row r="135">
          <cell r="E135">
            <v>0.0316</v>
          </cell>
        </row>
        <row r="136">
          <cell r="E136">
            <v>0.0281</v>
          </cell>
        </row>
        <row r="137">
          <cell r="E137">
            <v>0.0311</v>
          </cell>
        </row>
        <row r="138">
          <cell r="E138">
            <v>0.0095</v>
          </cell>
        </row>
        <row r="139">
          <cell r="E139">
            <v>0.0342</v>
          </cell>
        </row>
        <row r="140">
          <cell r="E140">
            <v>0.0071</v>
          </cell>
        </row>
        <row r="141">
          <cell r="E141">
            <v>0.0139</v>
          </cell>
        </row>
        <row r="142">
          <cell r="E142">
            <v>-0.05</v>
          </cell>
        </row>
        <row r="143">
          <cell r="E143">
            <v>0.012</v>
          </cell>
        </row>
        <row r="144">
          <cell r="E144">
            <v>0.0266</v>
          </cell>
        </row>
        <row r="145">
          <cell r="E145">
            <v>0.0273</v>
          </cell>
        </row>
        <row r="146">
          <cell r="E146">
            <v>0.0217</v>
          </cell>
        </row>
        <row r="147">
          <cell r="E147">
            <v>0.027</v>
          </cell>
        </row>
        <row r="148">
          <cell r="E148">
            <v>0.0207</v>
          </cell>
        </row>
        <row r="149">
          <cell r="E149">
            <v>0.0082</v>
          </cell>
        </row>
        <row r="150">
          <cell r="E150">
            <v>0.0155</v>
          </cell>
        </row>
        <row r="151">
          <cell r="E151">
            <v>0.0214</v>
          </cell>
        </row>
        <row r="152">
          <cell r="E152">
            <v>0.0344</v>
          </cell>
        </row>
        <row r="153">
          <cell r="E153">
            <v>0.0293</v>
          </cell>
        </row>
        <row r="154">
          <cell r="E154">
            <v>0.0492</v>
          </cell>
        </row>
        <row r="155">
          <cell r="E155">
            <v>0.0306</v>
          </cell>
        </row>
        <row r="156">
          <cell r="E156">
            <v>0.0511</v>
          </cell>
        </row>
        <row r="157">
          <cell r="E157">
            <v>0.1228</v>
          </cell>
        </row>
        <row r="158">
          <cell r="E158">
            <v>0.0321</v>
          </cell>
        </row>
        <row r="159">
          <cell r="E159">
            <v>0.0122</v>
          </cell>
        </row>
        <row r="160">
          <cell r="E160">
            <v>0.0161</v>
          </cell>
        </row>
        <row r="161">
          <cell r="E161">
            <v>0.0255</v>
          </cell>
        </row>
        <row r="162">
          <cell r="E162">
            <v>0.0269</v>
          </cell>
        </row>
        <row r="163">
          <cell r="E163">
            <v>0.0253</v>
          </cell>
        </row>
        <row r="164">
          <cell r="E164">
            <v>0.0402</v>
          </cell>
        </row>
        <row r="165">
          <cell r="E165">
            <v>0.0212</v>
          </cell>
        </row>
        <row r="166">
          <cell r="E166">
            <v>-0.0388</v>
          </cell>
        </row>
        <row r="167">
          <cell r="E167">
            <v>0.0348</v>
          </cell>
        </row>
        <row r="168">
          <cell r="E168">
            <v>0.0246</v>
          </cell>
        </row>
        <row r="169">
          <cell r="E169">
            <v>0.0542</v>
          </cell>
        </row>
        <row r="170">
          <cell r="E170">
            <v>0.0189</v>
          </cell>
        </row>
        <row r="171">
          <cell r="E171">
            <v>0.0125</v>
          </cell>
        </row>
        <row r="172">
          <cell r="E172">
            <v>0.0349</v>
          </cell>
        </row>
        <row r="173">
          <cell r="E173">
            <v>0.0045</v>
          </cell>
        </row>
        <row r="174">
          <cell r="E174">
            <v>0.0162</v>
          </cell>
        </row>
        <row r="175">
          <cell r="E175">
            <v>0.0348</v>
          </cell>
        </row>
        <row r="176">
          <cell r="E176">
            <v>0.0145</v>
          </cell>
        </row>
        <row r="177">
          <cell r="E177">
            <v>0.0152</v>
          </cell>
        </row>
        <row r="178">
          <cell r="E178">
            <v>-0.009</v>
          </cell>
        </row>
        <row r="179">
          <cell r="E179">
            <v>0.0339</v>
          </cell>
        </row>
        <row r="180">
          <cell r="E180">
            <v>0.0097</v>
          </cell>
        </row>
        <row r="181">
          <cell r="E181">
            <v>0.0158</v>
          </cell>
        </row>
        <row r="182">
          <cell r="E182">
            <v>0.0359</v>
          </cell>
        </row>
        <row r="183">
          <cell r="E183">
            <v>0.0079</v>
          </cell>
        </row>
        <row r="184">
          <cell r="E184">
            <v>0.0104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  <sheetDataSet>
      <sheetData sheetId="1">
        <row r="4">
          <cell r="E4">
            <v>36852</v>
          </cell>
        </row>
        <row r="6">
          <cell r="E6">
            <v>36852</v>
          </cell>
        </row>
        <row r="7">
          <cell r="E7">
            <v>0</v>
          </cell>
        </row>
        <row r="8">
          <cell r="E8">
            <v>36852</v>
          </cell>
        </row>
        <row r="9">
          <cell r="E9">
            <v>3483</v>
          </cell>
        </row>
        <row r="10">
          <cell r="E10">
            <v>0</v>
          </cell>
        </row>
        <row r="11">
          <cell r="E11">
            <v>3483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205</v>
          </cell>
        </row>
        <row r="15">
          <cell r="E15">
            <v>440</v>
          </cell>
        </row>
        <row r="16">
          <cell r="E16">
            <v>159</v>
          </cell>
        </row>
        <row r="17">
          <cell r="E17">
            <v>157</v>
          </cell>
        </row>
        <row r="18">
          <cell r="E18">
            <v>159</v>
          </cell>
        </row>
        <row r="19">
          <cell r="E19">
            <v>286</v>
          </cell>
        </row>
        <row r="20">
          <cell r="E20">
            <v>328</v>
          </cell>
        </row>
        <row r="21">
          <cell r="E21">
            <v>213</v>
          </cell>
        </row>
        <row r="22">
          <cell r="E22">
            <v>279</v>
          </cell>
        </row>
        <row r="23">
          <cell r="E23">
            <v>482</v>
          </cell>
        </row>
        <row r="24">
          <cell r="E24">
            <v>323</v>
          </cell>
        </row>
        <row r="25">
          <cell r="E25">
            <v>452</v>
          </cell>
        </row>
        <row r="26">
          <cell r="E26">
            <v>3711</v>
          </cell>
        </row>
        <row r="27">
          <cell r="E27">
            <v>0</v>
          </cell>
        </row>
        <row r="28">
          <cell r="E28">
            <v>3711</v>
          </cell>
        </row>
        <row r="29">
          <cell r="E29">
            <v>459</v>
          </cell>
        </row>
        <row r="30">
          <cell r="E30">
            <v>305</v>
          </cell>
        </row>
        <row r="31">
          <cell r="E31">
            <v>472</v>
          </cell>
        </row>
        <row r="32">
          <cell r="E32">
            <v>296</v>
          </cell>
        </row>
        <row r="33">
          <cell r="E33">
            <v>231</v>
          </cell>
        </row>
        <row r="34">
          <cell r="E34">
            <v>356</v>
          </cell>
        </row>
        <row r="35">
          <cell r="E35">
            <v>82</v>
          </cell>
        </row>
        <row r="36">
          <cell r="E36">
            <v>760</v>
          </cell>
        </row>
        <row r="37">
          <cell r="E37">
            <v>407</v>
          </cell>
        </row>
        <row r="38">
          <cell r="E38">
            <v>286</v>
          </cell>
        </row>
        <row r="39">
          <cell r="E39">
            <v>57</v>
          </cell>
        </row>
        <row r="40">
          <cell r="E40">
            <v>4542</v>
          </cell>
        </row>
        <row r="41">
          <cell r="E41">
            <v>0</v>
          </cell>
        </row>
        <row r="42">
          <cell r="E42">
            <v>4542</v>
          </cell>
        </row>
        <row r="43">
          <cell r="E43">
            <v>334</v>
          </cell>
        </row>
        <row r="44">
          <cell r="E44">
            <v>368</v>
          </cell>
        </row>
        <row r="45">
          <cell r="E45">
            <v>162</v>
          </cell>
        </row>
        <row r="46">
          <cell r="E46">
            <v>996</v>
          </cell>
        </row>
        <row r="47">
          <cell r="E47">
            <v>528</v>
          </cell>
        </row>
        <row r="48">
          <cell r="E48">
            <v>465</v>
          </cell>
        </row>
        <row r="49">
          <cell r="E49">
            <v>316</v>
          </cell>
        </row>
        <row r="50">
          <cell r="E50">
            <v>461</v>
          </cell>
        </row>
        <row r="51">
          <cell r="E51">
            <v>912</v>
          </cell>
        </row>
        <row r="52">
          <cell r="E52">
            <v>2009</v>
          </cell>
        </row>
        <row r="53">
          <cell r="E53">
            <v>0</v>
          </cell>
        </row>
        <row r="54">
          <cell r="E54">
            <v>2009</v>
          </cell>
        </row>
        <row r="55">
          <cell r="E55">
            <v>287</v>
          </cell>
        </row>
        <row r="56">
          <cell r="E56">
            <v>220</v>
          </cell>
        </row>
        <row r="57">
          <cell r="E57">
            <v>231</v>
          </cell>
        </row>
        <row r="58">
          <cell r="E58">
            <v>136</v>
          </cell>
        </row>
        <row r="59">
          <cell r="E59">
            <v>223</v>
          </cell>
        </row>
        <row r="60">
          <cell r="E60">
            <v>160</v>
          </cell>
        </row>
        <row r="61">
          <cell r="E61">
            <v>192</v>
          </cell>
        </row>
        <row r="62">
          <cell r="E62">
            <v>336</v>
          </cell>
        </row>
        <row r="63">
          <cell r="E63">
            <v>224</v>
          </cell>
        </row>
        <row r="64">
          <cell r="E64">
            <v>3334</v>
          </cell>
        </row>
        <row r="65">
          <cell r="E65">
            <v>0</v>
          </cell>
        </row>
        <row r="66">
          <cell r="E66">
            <v>3334</v>
          </cell>
        </row>
        <row r="67">
          <cell r="E67">
            <v>192</v>
          </cell>
        </row>
        <row r="68">
          <cell r="E68">
            <v>156</v>
          </cell>
        </row>
        <row r="69">
          <cell r="E69">
            <v>230</v>
          </cell>
        </row>
        <row r="70">
          <cell r="E70">
            <v>422</v>
          </cell>
        </row>
        <row r="71">
          <cell r="E71">
            <v>317</v>
          </cell>
        </row>
        <row r="72">
          <cell r="E72">
            <v>378</v>
          </cell>
        </row>
        <row r="73">
          <cell r="E73">
            <v>295</v>
          </cell>
        </row>
        <row r="74">
          <cell r="E74">
            <v>187</v>
          </cell>
        </row>
        <row r="75">
          <cell r="E75">
            <v>72</v>
          </cell>
        </row>
        <row r="76">
          <cell r="E76">
            <v>256</v>
          </cell>
        </row>
        <row r="77">
          <cell r="E77">
            <v>365</v>
          </cell>
        </row>
        <row r="78">
          <cell r="E78">
            <v>251</v>
          </cell>
        </row>
        <row r="79">
          <cell r="E79">
            <v>213</v>
          </cell>
        </row>
        <row r="80">
          <cell r="E80">
            <v>2752</v>
          </cell>
        </row>
        <row r="81">
          <cell r="E81">
            <v>0</v>
          </cell>
        </row>
        <row r="82">
          <cell r="E82">
            <v>2752</v>
          </cell>
        </row>
        <row r="83">
          <cell r="E83">
            <v>368</v>
          </cell>
        </row>
        <row r="84">
          <cell r="E84">
            <v>366</v>
          </cell>
        </row>
        <row r="85">
          <cell r="E85">
            <v>195</v>
          </cell>
        </row>
        <row r="86">
          <cell r="E86">
            <v>238</v>
          </cell>
        </row>
        <row r="87">
          <cell r="E87">
            <v>325</v>
          </cell>
        </row>
        <row r="88">
          <cell r="E88">
            <v>334</v>
          </cell>
        </row>
        <row r="89">
          <cell r="E89">
            <v>552</v>
          </cell>
        </row>
        <row r="90">
          <cell r="E90">
            <v>374</v>
          </cell>
        </row>
        <row r="91">
          <cell r="E91">
            <v>2528</v>
          </cell>
        </row>
        <row r="92">
          <cell r="E92">
            <v>0</v>
          </cell>
        </row>
        <row r="93">
          <cell r="E93">
            <v>2528</v>
          </cell>
        </row>
        <row r="94">
          <cell r="E94">
            <v>152</v>
          </cell>
        </row>
        <row r="95">
          <cell r="E95">
            <v>203</v>
          </cell>
        </row>
        <row r="96">
          <cell r="E96">
            <v>422</v>
          </cell>
        </row>
        <row r="97">
          <cell r="E97">
            <v>336</v>
          </cell>
        </row>
        <row r="98">
          <cell r="E98">
            <v>262</v>
          </cell>
        </row>
        <row r="99">
          <cell r="E99">
            <v>389</v>
          </cell>
        </row>
        <row r="100">
          <cell r="E100">
            <v>122</v>
          </cell>
        </row>
        <row r="101">
          <cell r="E101">
            <v>440</v>
          </cell>
        </row>
        <row r="102">
          <cell r="E102">
            <v>104</v>
          </cell>
        </row>
        <row r="103">
          <cell r="E103">
            <v>98</v>
          </cell>
        </row>
        <row r="104">
          <cell r="E104">
            <v>771</v>
          </cell>
        </row>
        <row r="105">
          <cell r="E105">
            <v>0</v>
          </cell>
        </row>
        <row r="106">
          <cell r="E106">
            <v>771</v>
          </cell>
        </row>
        <row r="107">
          <cell r="E107">
            <v>279</v>
          </cell>
        </row>
        <row r="108">
          <cell r="E108">
            <v>295</v>
          </cell>
        </row>
        <row r="109">
          <cell r="E109">
            <v>197</v>
          </cell>
        </row>
        <row r="110">
          <cell r="E110">
            <v>2711</v>
          </cell>
        </row>
        <row r="111">
          <cell r="E111">
            <v>0</v>
          </cell>
        </row>
        <row r="112">
          <cell r="E112">
            <v>2711</v>
          </cell>
        </row>
        <row r="113">
          <cell r="E113">
            <v>385</v>
          </cell>
        </row>
        <row r="114">
          <cell r="E114">
            <v>204</v>
          </cell>
        </row>
        <row r="115">
          <cell r="E115">
            <v>220</v>
          </cell>
        </row>
        <row r="116">
          <cell r="E116">
            <v>297</v>
          </cell>
        </row>
        <row r="117">
          <cell r="E117">
            <v>224</v>
          </cell>
        </row>
        <row r="118">
          <cell r="E118">
            <v>344</v>
          </cell>
        </row>
        <row r="119">
          <cell r="E119">
            <v>147</v>
          </cell>
        </row>
        <row r="120">
          <cell r="E120">
            <v>206</v>
          </cell>
        </row>
        <row r="121">
          <cell r="E121">
            <v>300</v>
          </cell>
        </row>
        <row r="122">
          <cell r="E122">
            <v>384</v>
          </cell>
        </row>
        <row r="123">
          <cell r="E123">
            <v>3181</v>
          </cell>
        </row>
        <row r="124">
          <cell r="E124">
            <v>0</v>
          </cell>
        </row>
        <row r="125">
          <cell r="E125">
            <v>3181</v>
          </cell>
        </row>
        <row r="126">
          <cell r="E126">
            <v>252</v>
          </cell>
        </row>
        <row r="127">
          <cell r="E127">
            <v>157</v>
          </cell>
        </row>
        <row r="128">
          <cell r="E128">
            <v>371</v>
          </cell>
        </row>
        <row r="129">
          <cell r="E129">
            <v>284</v>
          </cell>
        </row>
        <row r="130">
          <cell r="E130">
            <v>308</v>
          </cell>
        </row>
        <row r="131">
          <cell r="E131">
            <v>211</v>
          </cell>
        </row>
        <row r="132">
          <cell r="E132">
            <v>347</v>
          </cell>
        </row>
        <row r="133">
          <cell r="E133">
            <v>195</v>
          </cell>
        </row>
        <row r="134">
          <cell r="E134">
            <v>228</v>
          </cell>
        </row>
        <row r="135">
          <cell r="E135">
            <v>303</v>
          </cell>
        </row>
        <row r="136">
          <cell r="E136">
            <v>225</v>
          </cell>
        </row>
        <row r="137">
          <cell r="E137">
            <v>300</v>
          </cell>
        </row>
        <row r="138">
          <cell r="E138">
            <v>2349</v>
          </cell>
        </row>
        <row r="139">
          <cell r="E139">
            <v>0</v>
          </cell>
        </row>
        <row r="140">
          <cell r="E140">
            <v>2349</v>
          </cell>
        </row>
        <row r="141">
          <cell r="E141">
            <v>763</v>
          </cell>
        </row>
        <row r="142">
          <cell r="E142">
            <v>343</v>
          </cell>
        </row>
        <row r="143">
          <cell r="E143">
            <v>612</v>
          </cell>
        </row>
        <row r="144">
          <cell r="E144">
            <v>336</v>
          </cell>
        </row>
        <row r="145">
          <cell r="E145">
            <v>295</v>
          </cell>
        </row>
        <row r="146">
          <cell r="E146">
            <v>984</v>
          </cell>
        </row>
        <row r="147">
          <cell r="E147">
            <v>0</v>
          </cell>
        </row>
        <row r="148">
          <cell r="E148">
            <v>984</v>
          </cell>
        </row>
        <row r="149">
          <cell r="E149">
            <v>257</v>
          </cell>
        </row>
        <row r="150">
          <cell r="E150">
            <v>177</v>
          </cell>
        </row>
        <row r="151">
          <cell r="E151">
            <v>297</v>
          </cell>
        </row>
        <row r="152">
          <cell r="E152">
            <v>180</v>
          </cell>
        </row>
        <row r="153">
          <cell r="E153">
            <v>73</v>
          </cell>
        </row>
        <row r="154">
          <cell r="E154">
            <v>1107</v>
          </cell>
        </row>
        <row r="155">
          <cell r="E155">
            <v>0</v>
          </cell>
        </row>
        <row r="156">
          <cell r="E156">
            <v>1107</v>
          </cell>
        </row>
        <row r="157">
          <cell r="E157">
            <v>356</v>
          </cell>
        </row>
        <row r="158">
          <cell r="E158">
            <v>360</v>
          </cell>
        </row>
        <row r="159">
          <cell r="E159">
            <v>156</v>
          </cell>
        </row>
        <row r="160">
          <cell r="E160">
            <v>235</v>
          </cell>
        </row>
        <row r="161">
          <cell r="E161">
            <v>613</v>
          </cell>
        </row>
        <row r="162">
          <cell r="E162">
            <v>0</v>
          </cell>
        </row>
        <row r="163">
          <cell r="E163">
            <v>613</v>
          </cell>
        </row>
        <row r="164">
          <cell r="E164">
            <v>251</v>
          </cell>
        </row>
        <row r="165">
          <cell r="E165">
            <v>126</v>
          </cell>
        </row>
        <row r="166">
          <cell r="E166">
            <v>56</v>
          </cell>
        </row>
        <row r="167">
          <cell r="E167">
            <v>180</v>
          </cell>
        </row>
        <row r="168">
          <cell r="E168">
            <v>434</v>
          </cell>
        </row>
        <row r="169">
          <cell r="E169">
            <v>0</v>
          </cell>
        </row>
        <row r="170">
          <cell r="E170">
            <v>434</v>
          </cell>
        </row>
        <row r="171">
          <cell r="E171">
            <v>155</v>
          </cell>
        </row>
        <row r="172">
          <cell r="E172">
            <v>189</v>
          </cell>
        </row>
        <row r="173">
          <cell r="E173">
            <v>90</v>
          </cell>
        </row>
        <row r="174">
          <cell r="E174">
            <v>2343</v>
          </cell>
        </row>
        <row r="175">
          <cell r="E175">
            <v>0</v>
          </cell>
        </row>
        <row r="176">
          <cell r="E176">
            <v>2343</v>
          </cell>
        </row>
        <row r="177">
          <cell r="E177">
            <v>455</v>
          </cell>
        </row>
        <row r="178">
          <cell r="E178">
            <v>460</v>
          </cell>
        </row>
        <row r="179">
          <cell r="E179">
            <v>270</v>
          </cell>
        </row>
        <row r="180">
          <cell r="E180">
            <v>311</v>
          </cell>
        </row>
        <row r="181">
          <cell r="E181">
            <v>194</v>
          </cell>
        </row>
        <row r="182">
          <cell r="E182">
            <v>185</v>
          </cell>
        </row>
        <row r="183">
          <cell r="E183">
            <v>240</v>
          </cell>
        </row>
        <row r="184">
          <cell r="E184">
            <v>228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  <sheetDataSet>
      <sheetData sheetId="30">
        <row r="15">
          <cell r="A15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3"/>
  <sheetViews>
    <sheetView showZeros="0" tabSelected="1" view="pageBreakPreview" zoomScaleNormal="85" zoomScaleSheetLayoutView="100" zoomScalePageLayoutView="0" workbookViewId="0" topLeftCell="A1">
      <pane xSplit="6" ySplit="5" topLeftCell="G553" activePane="bottomRight" state="frozen"/>
      <selection pane="topLeft" activeCell="A1" sqref="A1"/>
      <selection pane="topRight" activeCell="F1" sqref="F1"/>
      <selection pane="bottomLeft" activeCell="A7" sqref="A7"/>
      <selection pane="bottomRight" activeCell="F4" sqref="F4:F5"/>
    </sheetView>
  </sheetViews>
  <sheetFormatPr defaultColWidth="9.140625" defaultRowHeight="14.25" customHeight="1"/>
  <cols>
    <col min="1" max="1" width="4.8515625" style="1" hidden="1" customWidth="1"/>
    <col min="2" max="2" width="11.7109375" style="1" hidden="1" customWidth="1"/>
    <col min="3" max="5" width="5.28125" style="24" customWidth="1"/>
    <col min="6" max="6" width="47.28125" style="6" customWidth="1"/>
    <col min="7" max="7" width="15.00390625" style="7" customWidth="1"/>
    <col min="8" max="8" width="14.8515625" style="7" hidden="1" customWidth="1"/>
    <col min="9" max="9" width="12.7109375" style="8" hidden="1" customWidth="1"/>
    <col min="10" max="10" width="12.421875" style="8" hidden="1" customWidth="1"/>
    <col min="11" max="12" width="14.8515625" style="7" hidden="1" customWidth="1"/>
    <col min="13" max="13" width="15.57421875" style="7" customWidth="1"/>
    <col min="14" max="19" width="14.8515625" style="1" hidden="1" customWidth="1"/>
    <col min="20" max="16384" width="9.140625" style="1" customWidth="1"/>
  </cols>
  <sheetData>
    <row r="1" spans="1:19" ht="18.75" customHeight="1">
      <c r="A1" s="46" t="s">
        <v>1127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s="20" customFormat="1" ht="18" customHeight="1">
      <c r="A2" s="47" t="s">
        <v>1073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s="20" customFormat="1" ht="19.5" customHeight="1">
      <c r="A3" s="48" t="s">
        <v>404</v>
      </c>
      <c r="B3" s="2"/>
      <c r="C3" s="48" t="s">
        <v>1075</v>
      </c>
      <c r="D3" s="48"/>
      <c r="E3" s="48"/>
      <c r="F3" s="48"/>
      <c r="G3" s="42" t="s">
        <v>1076</v>
      </c>
      <c r="H3" s="42"/>
      <c r="I3" s="42"/>
      <c r="J3" s="42"/>
      <c r="K3" s="42"/>
      <c r="L3" s="42"/>
      <c r="M3" s="42"/>
      <c r="N3" s="3"/>
      <c r="O3" s="3"/>
      <c r="P3" s="3"/>
      <c r="Q3" s="3"/>
      <c r="R3" s="3"/>
      <c r="S3" s="3"/>
    </row>
    <row r="4" spans="1:19" s="20" customFormat="1" ht="13.5" customHeight="1">
      <c r="A4" s="49"/>
      <c r="B4" s="4"/>
      <c r="C4" s="49" t="s">
        <v>1065</v>
      </c>
      <c r="D4" s="49"/>
      <c r="E4" s="49"/>
      <c r="F4" s="48" t="s">
        <v>1074</v>
      </c>
      <c r="G4" s="42" t="s">
        <v>1125</v>
      </c>
      <c r="H4" s="42"/>
      <c r="I4" s="42"/>
      <c r="J4" s="42"/>
      <c r="K4" s="42"/>
      <c r="L4" s="42"/>
      <c r="M4" s="42" t="s">
        <v>1124</v>
      </c>
      <c r="N4" s="3"/>
      <c r="O4" s="3"/>
      <c r="P4" s="3"/>
      <c r="Q4" s="3"/>
      <c r="R4" s="3"/>
      <c r="S4" s="3"/>
    </row>
    <row r="5" spans="1:19" s="20" customFormat="1" ht="13.5" customHeight="1">
      <c r="A5" s="49"/>
      <c r="B5" s="4"/>
      <c r="C5" s="4" t="s">
        <v>346</v>
      </c>
      <c r="D5" s="4" t="s">
        <v>1066</v>
      </c>
      <c r="E5" s="4" t="s">
        <v>347</v>
      </c>
      <c r="F5" s="48"/>
      <c r="G5" s="42"/>
      <c r="H5" s="42"/>
      <c r="I5" s="42"/>
      <c r="J5" s="42"/>
      <c r="K5" s="42"/>
      <c r="L5" s="42"/>
      <c r="M5" s="42"/>
      <c r="N5" s="2" t="s">
        <v>1067</v>
      </c>
      <c r="O5" s="5" t="s">
        <v>1068</v>
      </c>
      <c r="P5" s="5" t="s">
        <v>1069</v>
      </c>
      <c r="Q5" s="5" t="s">
        <v>1070</v>
      </c>
      <c r="R5" s="2" t="s">
        <v>1071</v>
      </c>
      <c r="S5" s="2" t="s">
        <v>1072</v>
      </c>
    </row>
    <row r="6" spans="1:19" s="35" customFormat="1" ht="20.25" customHeight="1">
      <c r="A6" s="31" t="s">
        <v>0</v>
      </c>
      <c r="B6" s="31"/>
      <c r="C6" s="43" t="s">
        <v>1077</v>
      </c>
      <c r="D6" s="44"/>
      <c r="E6" s="44"/>
      <c r="F6" s="45"/>
      <c r="G6" s="32">
        <f aca="true" t="shared" si="0" ref="G6:G70">H6+K6+L6</f>
        <v>755994.42</v>
      </c>
      <c r="H6" s="32">
        <f>I6+J6</f>
        <v>620733.89</v>
      </c>
      <c r="I6" s="33">
        <f>599924.89+17690-9241</f>
        <v>608373.89</v>
      </c>
      <c r="J6" s="33">
        <f>13623-1263</f>
        <v>12360</v>
      </c>
      <c r="K6" s="32">
        <v>101915</v>
      </c>
      <c r="L6" s="32">
        <v>33345.53</v>
      </c>
      <c r="M6" s="32">
        <f aca="true" t="shared" si="1" ref="M6:M46">N6+R6+S6</f>
        <v>554799.3300000001</v>
      </c>
      <c r="N6" s="34">
        <f>O6+P6+Q6</f>
        <v>541614.9</v>
      </c>
      <c r="O6" s="34">
        <f>472369.9-280</f>
        <v>472089.9</v>
      </c>
      <c r="P6" s="34">
        <f>36745+14617+16900</f>
        <v>68262</v>
      </c>
      <c r="Q6" s="34">
        <f>13623-12360</f>
        <v>1263</v>
      </c>
      <c r="R6" s="34">
        <v>906</v>
      </c>
      <c r="S6" s="34">
        <v>12278.43</v>
      </c>
    </row>
    <row r="7" spans="1:19" s="35" customFormat="1" ht="16.5" customHeight="1">
      <c r="A7" s="31"/>
      <c r="B7" s="31" t="s">
        <v>348</v>
      </c>
      <c r="C7" s="36" t="s">
        <v>348</v>
      </c>
      <c r="D7" s="36"/>
      <c r="E7" s="36"/>
      <c r="F7" s="37" t="s">
        <v>405</v>
      </c>
      <c r="G7" s="32">
        <f t="shared" si="0"/>
        <v>139847.266189</v>
      </c>
      <c r="H7" s="32">
        <f aca="true" t="shared" si="2" ref="H7:H70">I7+J7</f>
        <v>131963.93</v>
      </c>
      <c r="I7" s="33">
        <f>128126.24+3000</f>
        <v>131126.24</v>
      </c>
      <c r="J7" s="33">
        <v>837.69</v>
      </c>
      <c r="K7" s="32">
        <v>3848</v>
      </c>
      <c r="L7" s="32">
        <f>VLOOKUP(C7,'[1]市直（公共预算）'!$H$61:$I$78,2,0)</f>
        <v>4035.336188999999</v>
      </c>
      <c r="M7" s="32">
        <f t="shared" si="1"/>
        <v>0</v>
      </c>
      <c r="N7" s="34">
        <f aca="true" t="shared" si="3" ref="N7:N70">O7+P7+Q7</f>
        <v>0</v>
      </c>
      <c r="O7" s="34">
        <v>0</v>
      </c>
      <c r="P7" s="34">
        <v>0</v>
      </c>
      <c r="Q7" s="34"/>
      <c r="R7" s="34"/>
      <c r="S7" s="34"/>
    </row>
    <row r="8" spans="1:19" s="38" customFormat="1" ht="16.5" customHeight="1">
      <c r="A8" s="31"/>
      <c r="B8" s="31" t="s">
        <v>832</v>
      </c>
      <c r="C8" s="36"/>
      <c r="D8" s="36" t="s">
        <v>349</v>
      </c>
      <c r="E8" s="36"/>
      <c r="F8" s="37" t="s">
        <v>406</v>
      </c>
      <c r="G8" s="32">
        <f t="shared" si="0"/>
        <v>2467.37</v>
      </c>
      <c r="H8" s="32">
        <f t="shared" si="2"/>
        <v>2467.37</v>
      </c>
      <c r="I8" s="33">
        <v>2467.37</v>
      </c>
      <c r="J8" s="33">
        <v>0</v>
      </c>
      <c r="K8" s="32"/>
      <c r="L8" s="32">
        <f>VLOOKUP(B8,'[1]Sheet2'!$D$3:$E$611,2,0)</f>
        <v>0</v>
      </c>
      <c r="M8" s="32">
        <f t="shared" si="1"/>
        <v>0</v>
      </c>
      <c r="N8" s="34">
        <f t="shared" si="3"/>
        <v>0</v>
      </c>
      <c r="O8" s="34">
        <v>0</v>
      </c>
      <c r="P8" s="34">
        <v>0</v>
      </c>
      <c r="Q8" s="34"/>
      <c r="R8" s="34"/>
      <c r="S8" s="34"/>
    </row>
    <row r="9" spans="1:19" s="38" customFormat="1" ht="16.5" customHeight="1">
      <c r="A9" s="31"/>
      <c r="B9" s="31" t="s">
        <v>833</v>
      </c>
      <c r="C9" s="36"/>
      <c r="D9" s="36"/>
      <c r="E9" s="36" t="s">
        <v>349</v>
      </c>
      <c r="F9" s="37" t="s">
        <v>407</v>
      </c>
      <c r="G9" s="32">
        <f t="shared" si="0"/>
        <v>1439.66</v>
      </c>
      <c r="H9" s="32">
        <f t="shared" si="2"/>
        <v>1439.66</v>
      </c>
      <c r="I9" s="33">
        <v>1439.66</v>
      </c>
      <c r="J9" s="33">
        <v>0</v>
      </c>
      <c r="K9" s="32"/>
      <c r="L9" s="32"/>
      <c r="M9" s="32">
        <f t="shared" si="1"/>
        <v>0</v>
      </c>
      <c r="N9" s="34">
        <f t="shared" si="3"/>
        <v>0</v>
      </c>
      <c r="O9" s="34">
        <v>0</v>
      </c>
      <c r="P9" s="34">
        <v>0</v>
      </c>
      <c r="Q9" s="34"/>
      <c r="R9" s="34"/>
      <c r="S9" s="34"/>
    </row>
    <row r="10" spans="1:19" s="38" customFormat="1" ht="16.5" customHeight="1">
      <c r="A10" s="31"/>
      <c r="B10" s="31" t="s">
        <v>834</v>
      </c>
      <c r="C10" s="36"/>
      <c r="D10" s="36"/>
      <c r="E10" s="36" t="s">
        <v>353</v>
      </c>
      <c r="F10" s="37" t="s">
        <v>408</v>
      </c>
      <c r="G10" s="32">
        <f t="shared" si="0"/>
        <v>331.71</v>
      </c>
      <c r="H10" s="32">
        <f t="shared" si="2"/>
        <v>331.71</v>
      </c>
      <c r="I10" s="33">
        <v>331.71</v>
      </c>
      <c r="J10" s="33">
        <v>0</v>
      </c>
      <c r="K10" s="32"/>
      <c r="L10" s="32"/>
      <c r="M10" s="32">
        <f t="shared" si="1"/>
        <v>0</v>
      </c>
      <c r="N10" s="34">
        <f t="shared" si="3"/>
        <v>0</v>
      </c>
      <c r="O10" s="34">
        <v>0</v>
      </c>
      <c r="P10" s="34">
        <v>0</v>
      </c>
      <c r="Q10" s="34"/>
      <c r="R10" s="34"/>
      <c r="S10" s="34"/>
    </row>
    <row r="11" spans="1:19" s="38" customFormat="1" ht="16.5" customHeight="1">
      <c r="A11" s="31"/>
      <c r="B11" s="31" t="s">
        <v>9</v>
      </c>
      <c r="C11" s="36"/>
      <c r="D11" s="36"/>
      <c r="E11" s="36" t="s">
        <v>361</v>
      </c>
      <c r="F11" s="37" t="s">
        <v>409</v>
      </c>
      <c r="G11" s="32">
        <f t="shared" si="0"/>
        <v>238</v>
      </c>
      <c r="H11" s="32">
        <f t="shared" si="2"/>
        <v>238</v>
      </c>
      <c r="I11" s="33">
        <v>238</v>
      </c>
      <c r="J11" s="33">
        <v>0</v>
      </c>
      <c r="K11" s="32"/>
      <c r="L11" s="32"/>
      <c r="M11" s="32">
        <f t="shared" si="1"/>
        <v>0</v>
      </c>
      <c r="N11" s="34">
        <f t="shared" si="3"/>
        <v>0</v>
      </c>
      <c r="O11" s="34">
        <v>0</v>
      </c>
      <c r="P11" s="34">
        <v>0</v>
      </c>
      <c r="Q11" s="34"/>
      <c r="R11" s="34"/>
      <c r="S11" s="34"/>
    </row>
    <row r="12" spans="1:19" s="38" customFormat="1" ht="16.5" customHeight="1">
      <c r="A12" s="31"/>
      <c r="B12" s="31" t="s">
        <v>10</v>
      </c>
      <c r="C12" s="36"/>
      <c r="D12" s="36"/>
      <c r="E12" s="36" t="s">
        <v>351</v>
      </c>
      <c r="F12" s="37" t="s">
        <v>410</v>
      </c>
      <c r="G12" s="32">
        <f t="shared" si="0"/>
        <v>19</v>
      </c>
      <c r="H12" s="32">
        <f t="shared" si="2"/>
        <v>19</v>
      </c>
      <c r="I12" s="33">
        <v>19</v>
      </c>
      <c r="J12" s="33">
        <v>0</v>
      </c>
      <c r="K12" s="32"/>
      <c r="L12" s="32"/>
      <c r="M12" s="32">
        <f t="shared" si="1"/>
        <v>0</v>
      </c>
      <c r="N12" s="34">
        <f t="shared" si="3"/>
        <v>0</v>
      </c>
      <c r="O12" s="34">
        <v>0</v>
      </c>
      <c r="P12" s="34">
        <v>0</v>
      </c>
      <c r="Q12" s="34"/>
      <c r="R12" s="34"/>
      <c r="S12" s="34"/>
    </row>
    <row r="13" spans="1:19" s="38" customFormat="1" ht="16.5" customHeight="1">
      <c r="A13" s="31"/>
      <c r="B13" s="31" t="s">
        <v>11</v>
      </c>
      <c r="C13" s="36"/>
      <c r="D13" s="36"/>
      <c r="E13" s="36" t="s">
        <v>362</v>
      </c>
      <c r="F13" s="37" t="s">
        <v>411</v>
      </c>
      <c r="G13" s="32">
        <f t="shared" si="0"/>
        <v>83</v>
      </c>
      <c r="H13" s="32">
        <f t="shared" si="2"/>
        <v>83</v>
      </c>
      <c r="I13" s="33">
        <v>83</v>
      </c>
      <c r="J13" s="33">
        <v>0</v>
      </c>
      <c r="K13" s="32"/>
      <c r="L13" s="32"/>
      <c r="M13" s="32">
        <f t="shared" si="1"/>
        <v>0</v>
      </c>
      <c r="N13" s="34">
        <f t="shared" si="3"/>
        <v>0</v>
      </c>
      <c r="O13" s="34">
        <v>0</v>
      </c>
      <c r="P13" s="34">
        <v>0</v>
      </c>
      <c r="Q13" s="34"/>
      <c r="R13" s="34"/>
      <c r="S13" s="34"/>
    </row>
    <row r="14" spans="1:19" s="38" customFormat="1" ht="16.5" customHeight="1">
      <c r="A14" s="31"/>
      <c r="B14" s="31" t="s">
        <v>8</v>
      </c>
      <c r="C14" s="36"/>
      <c r="D14" s="36"/>
      <c r="E14" s="36" t="s">
        <v>359</v>
      </c>
      <c r="F14" s="37" t="s">
        <v>412</v>
      </c>
      <c r="G14" s="32">
        <f t="shared" si="0"/>
        <v>202</v>
      </c>
      <c r="H14" s="32">
        <f t="shared" si="2"/>
        <v>202</v>
      </c>
      <c r="I14" s="33">
        <v>202</v>
      </c>
      <c r="J14" s="33">
        <v>0</v>
      </c>
      <c r="K14" s="32"/>
      <c r="L14" s="32"/>
      <c r="M14" s="32">
        <f t="shared" si="1"/>
        <v>0</v>
      </c>
      <c r="N14" s="34">
        <f t="shared" si="3"/>
        <v>0</v>
      </c>
      <c r="O14" s="34">
        <v>0</v>
      </c>
      <c r="P14" s="34">
        <v>0</v>
      </c>
      <c r="Q14" s="34"/>
      <c r="R14" s="34"/>
      <c r="S14" s="34"/>
    </row>
    <row r="15" spans="1:19" s="38" customFormat="1" ht="16.5" customHeight="1">
      <c r="A15" s="31"/>
      <c r="B15" s="31" t="s">
        <v>7</v>
      </c>
      <c r="C15" s="36"/>
      <c r="D15" s="36"/>
      <c r="E15" s="36" t="s">
        <v>358</v>
      </c>
      <c r="F15" s="37" t="s">
        <v>413</v>
      </c>
      <c r="G15" s="32">
        <f t="shared" si="0"/>
        <v>154</v>
      </c>
      <c r="H15" s="32">
        <f t="shared" si="2"/>
        <v>154</v>
      </c>
      <c r="I15" s="33">
        <v>154</v>
      </c>
      <c r="J15" s="33">
        <v>0</v>
      </c>
      <c r="K15" s="32"/>
      <c r="L15" s="32"/>
      <c r="M15" s="32">
        <f t="shared" si="1"/>
        <v>0</v>
      </c>
      <c r="N15" s="34">
        <f t="shared" si="3"/>
        <v>0</v>
      </c>
      <c r="O15" s="34">
        <v>0</v>
      </c>
      <c r="P15" s="34">
        <v>0</v>
      </c>
      <c r="Q15" s="34"/>
      <c r="R15" s="34"/>
      <c r="S15" s="34"/>
    </row>
    <row r="16" spans="1:19" s="38" customFormat="1" ht="16.5" customHeight="1">
      <c r="A16" s="31"/>
      <c r="B16" s="31" t="s">
        <v>835</v>
      </c>
      <c r="C16" s="36"/>
      <c r="D16" s="36" t="s">
        <v>353</v>
      </c>
      <c r="E16" s="36"/>
      <c r="F16" s="37" t="s">
        <v>414</v>
      </c>
      <c r="G16" s="32">
        <f t="shared" si="0"/>
        <v>1182.3999999999999</v>
      </c>
      <c r="H16" s="32">
        <f t="shared" si="2"/>
        <v>1182.3999999999999</v>
      </c>
      <c r="I16" s="33">
        <v>1182.3999999999999</v>
      </c>
      <c r="J16" s="33">
        <v>0</v>
      </c>
      <c r="K16" s="32"/>
      <c r="L16" s="32">
        <f>VLOOKUP(B16,'[1]Sheet2'!$D$3:$E$611,2,0)</f>
        <v>0</v>
      </c>
      <c r="M16" s="32">
        <f t="shared" si="1"/>
        <v>0</v>
      </c>
      <c r="N16" s="34">
        <f t="shared" si="3"/>
        <v>0</v>
      </c>
      <c r="O16" s="34">
        <v>0</v>
      </c>
      <c r="P16" s="34">
        <v>0</v>
      </c>
      <c r="Q16" s="34"/>
      <c r="R16" s="34"/>
      <c r="S16" s="34"/>
    </row>
    <row r="17" spans="1:19" s="38" customFormat="1" ht="16.5" customHeight="1">
      <c r="A17" s="31"/>
      <c r="B17" s="31" t="s">
        <v>836</v>
      </c>
      <c r="C17" s="36"/>
      <c r="D17" s="36"/>
      <c r="E17" s="36" t="s">
        <v>349</v>
      </c>
      <c r="F17" s="37" t="s">
        <v>407</v>
      </c>
      <c r="G17" s="32">
        <f t="shared" si="0"/>
        <v>735.8799999999999</v>
      </c>
      <c r="H17" s="32">
        <f t="shared" si="2"/>
        <v>735.8799999999999</v>
      </c>
      <c r="I17" s="33">
        <v>735.8799999999999</v>
      </c>
      <c r="J17" s="33">
        <v>0</v>
      </c>
      <c r="K17" s="32"/>
      <c r="L17" s="32"/>
      <c r="M17" s="32">
        <f t="shared" si="1"/>
        <v>0</v>
      </c>
      <c r="N17" s="34">
        <f t="shared" si="3"/>
        <v>0</v>
      </c>
      <c r="O17" s="34">
        <v>0</v>
      </c>
      <c r="P17" s="34">
        <v>0</v>
      </c>
      <c r="Q17" s="34"/>
      <c r="R17" s="34"/>
      <c r="S17" s="34"/>
    </row>
    <row r="18" spans="1:19" s="38" customFormat="1" ht="16.5" customHeight="1">
      <c r="A18" s="31"/>
      <c r="B18" s="31" t="s">
        <v>14</v>
      </c>
      <c r="C18" s="36"/>
      <c r="D18" s="36"/>
      <c r="E18" s="36" t="s">
        <v>361</v>
      </c>
      <c r="F18" s="37" t="s">
        <v>415</v>
      </c>
      <c r="G18" s="32">
        <f t="shared" si="0"/>
        <v>120</v>
      </c>
      <c r="H18" s="32">
        <f t="shared" si="2"/>
        <v>120</v>
      </c>
      <c r="I18" s="33">
        <v>120</v>
      </c>
      <c r="J18" s="33">
        <v>0</v>
      </c>
      <c r="K18" s="32"/>
      <c r="L18" s="32"/>
      <c r="M18" s="32">
        <f t="shared" si="1"/>
        <v>0</v>
      </c>
      <c r="N18" s="34">
        <f t="shared" si="3"/>
        <v>0</v>
      </c>
      <c r="O18" s="34">
        <v>0</v>
      </c>
      <c r="P18" s="34">
        <v>0</v>
      </c>
      <c r="Q18" s="34"/>
      <c r="R18" s="34"/>
      <c r="S18" s="34"/>
    </row>
    <row r="19" spans="1:19" s="38" customFormat="1" ht="16.5" customHeight="1">
      <c r="A19" s="31"/>
      <c r="B19" s="31" t="s">
        <v>15</v>
      </c>
      <c r="C19" s="36"/>
      <c r="D19" s="36"/>
      <c r="E19" s="36" t="s">
        <v>351</v>
      </c>
      <c r="F19" s="37" t="s">
        <v>416</v>
      </c>
      <c r="G19" s="32">
        <f t="shared" si="0"/>
        <v>28</v>
      </c>
      <c r="H19" s="32">
        <f t="shared" si="2"/>
        <v>28</v>
      </c>
      <c r="I19" s="33">
        <v>28</v>
      </c>
      <c r="J19" s="33">
        <v>0</v>
      </c>
      <c r="K19" s="32"/>
      <c r="L19" s="32"/>
      <c r="M19" s="32">
        <f t="shared" si="1"/>
        <v>0</v>
      </c>
      <c r="N19" s="34">
        <f t="shared" si="3"/>
        <v>0</v>
      </c>
      <c r="O19" s="34">
        <v>0</v>
      </c>
      <c r="P19" s="34">
        <v>0</v>
      </c>
      <c r="Q19" s="34"/>
      <c r="R19" s="34"/>
      <c r="S19" s="34"/>
    </row>
    <row r="20" spans="1:19" s="38" customFormat="1" ht="16.5" customHeight="1">
      <c r="A20" s="31"/>
      <c r="B20" s="31" t="s">
        <v>13</v>
      </c>
      <c r="C20" s="36"/>
      <c r="D20" s="36"/>
      <c r="E20" s="36" t="s">
        <v>362</v>
      </c>
      <c r="F20" s="37" t="s">
        <v>417</v>
      </c>
      <c r="G20" s="32">
        <f t="shared" si="0"/>
        <v>20</v>
      </c>
      <c r="H20" s="32">
        <f t="shared" si="2"/>
        <v>20</v>
      </c>
      <c r="I20" s="33">
        <v>20</v>
      </c>
      <c r="J20" s="33">
        <v>0</v>
      </c>
      <c r="K20" s="32"/>
      <c r="L20" s="32"/>
      <c r="M20" s="32">
        <f t="shared" si="1"/>
        <v>0</v>
      </c>
      <c r="N20" s="34">
        <f t="shared" si="3"/>
        <v>0</v>
      </c>
      <c r="O20" s="34">
        <v>0</v>
      </c>
      <c r="P20" s="34">
        <v>0</v>
      </c>
      <c r="Q20" s="34"/>
      <c r="R20" s="34"/>
      <c r="S20" s="34"/>
    </row>
    <row r="21" spans="1:19" s="38" customFormat="1" ht="16.5" customHeight="1">
      <c r="A21" s="31"/>
      <c r="B21" s="31" t="s">
        <v>837</v>
      </c>
      <c r="C21" s="36"/>
      <c r="D21" s="36"/>
      <c r="E21" s="36" t="s">
        <v>363</v>
      </c>
      <c r="F21" s="37" t="s">
        <v>373</v>
      </c>
      <c r="G21" s="32">
        <f t="shared" si="0"/>
        <v>11.52</v>
      </c>
      <c r="H21" s="32">
        <f t="shared" si="2"/>
        <v>11.52</v>
      </c>
      <c r="I21" s="33">
        <v>11.52</v>
      </c>
      <c r="J21" s="33">
        <v>0</v>
      </c>
      <c r="K21" s="32"/>
      <c r="L21" s="32"/>
      <c r="M21" s="32">
        <f t="shared" si="1"/>
        <v>0</v>
      </c>
      <c r="N21" s="34">
        <f t="shared" si="3"/>
        <v>0</v>
      </c>
      <c r="O21" s="34">
        <v>0</v>
      </c>
      <c r="P21" s="34">
        <v>0</v>
      </c>
      <c r="Q21" s="34"/>
      <c r="R21" s="34"/>
      <c r="S21" s="34"/>
    </row>
    <row r="22" spans="1:19" s="38" customFormat="1" ht="16.5" customHeight="1">
      <c r="A22" s="31"/>
      <c r="B22" s="31" t="s">
        <v>12</v>
      </c>
      <c r="C22" s="36"/>
      <c r="D22" s="36"/>
      <c r="E22" s="36" t="s">
        <v>358</v>
      </c>
      <c r="F22" s="37" t="s">
        <v>418</v>
      </c>
      <c r="G22" s="32">
        <f t="shared" si="0"/>
        <v>267</v>
      </c>
      <c r="H22" s="32">
        <f t="shared" si="2"/>
        <v>267</v>
      </c>
      <c r="I22" s="33">
        <v>267</v>
      </c>
      <c r="J22" s="33">
        <v>0</v>
      </c>
      <c r="K22" s="32"/>
      <c r="L22" s="32"/>
      <c r="M22" s="32">
        <f t="shared" si="1"/>
        <v>0</v>
      </c>
      <c r="N22" s="34">
        <f t="shared" si="3"/>
        <v>0</v>
      </c>
      <c r="O22" s="34">
        <v>0</v>
      </c>
      <c r="P22" s="34">
        <v>0</v>
      </c>
      <c r="Q22" s="34"/>
      <c r="R22" s="34"/>
      <c r="S22" s="34"/>
    </row>
    <row r="23" spans="1:19" s="38" customFormat="1" ht="16.5" customHeight="1">
      <c r="A23" s="31"/>
      <c r="B23" s="31" t="s">
        <v>838</v>
      </c>
      <c r="C23" s="36"/>
      <c r="D23" s="36" t="s">
        <v>356</v>
      </c>
      <c r="E23" s="36"/>
      <c r="F23" s="37" t="s">
        <v>419</v>
      </c>
      <c r="G23" s="32">
        <f t="shared" si="0"/>
        <v>25183.646436</v>
      </c>
      <c r="H23" s="32">
        <f t="shared" si="2"/>
        <v>23178.21</v>
      </c>
      <c r="I23" s="33">
        <v>23178.21</v>
      </c>
      <c r="J23" s="33">
        <v>0</v>
      </c>
      <c r="K23" s="32">
        <v>6</v>
      </c>
      <c r="L23" s="32">
        <f>VLOOKUP(B23,'[1]Sheet2'!$D$3:$E$611,2,0)</f>
        <v>1999.436436</v>
      </c>
      <c r="M23" s="32">
        <f t="shared" si="1"/>
        <v>0</v>
      </c>
      <c r="N23" s="34">
        <f t="shared" si="3"/>
        <v>0</v>
      </c>
      <c r="O23" s="34">
        <v>0</v>
      </c>
      <c r="P23" s="34">
        <v>0</v>
      </c>
      <c r="Q23" s="34"/>
      <c r="R23" s="34"/>
      <c r="S23" s="34"/>
    </row>
    <row r="24" spans="1:19" s="38" customFormat="1" ht="16.5" customHeight="1">
      <c r="A24" s="31"/>
      <c r="B24" s="31" t="s">
        <v>6</v>
      </c>
      <c r="C24" s="36"/>
      <c r="D24" s="36"/>
      <c r="E24" s="36" t="s">
        <v>349</v>
      </c>
      <c r="F24" s="37" t="s">
        <v>407</v>
      </c>
      <c r="G24" s="32">
        <f t="shared" si="0"/>
        <v>4829.22</v>
      </c>
      <c r="H24" s="32">
        <f t="shared" si="2"/>
        <v>4829.22</v>
      </c>
      <c r="I24" s="33">
        <v>4829.22</v>
      </c>
      <c r="J24" s="33">
        <v>0</v>
      </c>
      <c r="K24" s="32"/>
      <c r="L24" s="32"/>
      <c r="M24" s="32">
        <f t="shared" si="1"/>
        <v>0</v>
      </c>
      <c r="N24" s="34">
        <f t="shared" si="3"/>
        <v>0</v>
      </c>
      <c r="O24" s="34">
        <v>0</v>
      </c>
      <c r="P24" s="34">
        <v>0</v>
      </c>
      <c r="Q24" s="34"/>
      <c r="R24" s="34"/>
      <c r="S24" s="34"/>
    </row>
    <row r="25" spans="1:19" s="38" customFormat="1" ht="16.5" customHeight="1">
      <c r="A25" s="31"/>
      <c r="B25" s="31" t="s">
        <v>235</v>
      </c>
      <c r="C25" s="36"/>
      <c r="D25" s="36"/>
      <c r="E25" s="36" t="s">
        <v>353</v>
      </c>
      <c r="F25" s="37" t="s">
        <v>408</v>
      </c>
      <c r="G25" s="32">
        <f t="shared" si="0"/>
        <v>365</v>
      </c>
      <c r="H25" s="32">
        <f t="shared" si="2"/>
        <v>365</v>
      </c>
      <c r="I25" s="33">
        <v>365</v>
      </c>
      <c r="J25" s="33">
        <v>0</v>
      </c>
      <c r="K25" s="32"/>
      <c r="L25" s="32"/>
      <c r="M25" s="32">
        <f t="shared" si="1"/>
        <v>0</v>
      </c>
      <c r="N25" s="34">
        <f t="shared" si="3"/>
        <v>0</v>
      </c>
      <c r="O25" s="34">
        <v>0</v>
      </c>
      <c r="P25" s="34">
        <v>0</v>
      </c>
      <c r="Q25" s="34"/>
      <c r="R25" s="34"/>
      <c r="S25" s="34"/>
    </row>
    <row r="26" spans="1:19" s="38" customFormat="1" ht="16.5" customHeight="1">
      <c r="A26" s="31"/>
      <c r="B26" s="31" t="s">
        <v>282</v>
      </c>
      <c r="C26" s="36"/>
      <c r="D26" s="36"/>
      <c r="E26" s="36" t="s">
        <v>351</v>
      </c>
      <c r="F26" s="37" t="s">
        <v>420</v>
      </c>
      <c r="G26" s="32">
        <f t="shared" si="0"/>
        <v>13736.836436</v>
      </c>
      <c r="H26" s="32">
        <f t="shared" si="2"/>
        <v>12000</v>
      </c>
      <c r="I26" s="33">
        <v>12000</v>
      </c>
      <c r="J26" s="33">
        <v>0</v>
      </c>
      <c r="K26" s="32">
        <v>6</v>
      </c>
      <c r="L26" s="32">
        <f>VLOOKUP(B26,'[1]市直（公共预算）'!$B$2:$C$116,2,0)</f>
        <v>1730.836436</v>
      </c>
      <c r="M26" s="32">
        <f t="shared" si="1"/>
        <v>0</v>
      </c>
      <c r="N26" s="34">
        <f t="shared" si="3"/>
        <v>0</v>
      </c>
      <c r="O26" s="34">
        <v>0</v>
      </c>
      <c r="P26" s="34">
        <v>0</v>
      </c>
      <c r="Q26" s="34"/>
      <c r="R26" s="34"/>
      <c r="S26" s="34"/>
    </row>
    <row r="27" spans="1:19" s="38" customFormat="1" ht="16.5" customHeight="1">
      <c r="A27" s="31"/>
      <c r="B27" s="31" t="s">
        <v>272</v>
      </c>
      <c r="C27" s="36"/>
      <c r="D27" s="36"/>
      <c r="E27" s="36" t="s">
        <v>366</v>
      </c>
      <c r="F27" s="37" t="s">
        <v>421</v>
      </c>
      <c r="G27" s="32">
        <f t="shared" si="0"/>
        <v>115</v>
      </c>
      <c r="H27" s="32">
        <f t="shared" si="2"/>
        <v>115</v>
      </c>
      <c r="I27" s="33">
        <v>115</v>
      </c>
      <c r="J27" s="33">
        <v>0</v>
      </c>
      <c r="K27" s="32"/>
      <c r="L27" s="32"/>
      <c r="M27" s="32">
        <f t="shared" si="1"/>
        <v>0</v>
      </c>
      <c r="N27" s="34">
        <f t="shared" si="3"/>
        <v>0</v>
      </c>
      <c r="O27" s="34">
        <v>0</v>
      </c>
      <c r="P27" s="34">
        <v>0</v>
      </c>
      <c r="Q27" s="34"/>
      <c r="R27" s="34"/>
      <c r="S27" s="34"/>
    </row>
    <row r="28" spans="1:19" s="38" customFormat="1" ht="16.5" customHeight="1">
      <c r="A28" s="31"/>
      <c r="B28" s="31" t="s">
        <v>3</v>
      </c>
      <c r="C28" s="36"/>
      <c r="D28" s="36"/>
      <c r="E28" s="36" t="s">
        <v>359</v>
      </c>
      <c r="F28" s="37" t="s">
        <v>422</v>
      </c>
      <c r="G28" s="32">
        <f t="shared" si="0"/>
        <v>448.6</v>
      </c>
      <c r="H28" s="32">
        <f t="shared" si="2"/>
        <v>180</v>
      </c>
      <c r="I28" s="33">
        <v>180</v>
      </c>
      <c r="J28" s="33">
        <v>0</v>
      </c>
      <c r="K28" s="32"/>
      <c r="L28" s="32">
        <f>VLOOKUP(B28,'[1]市直（公共预算）'!$B$2:$C$116,2,0)</f>
        <v>268.6</v>
      </c>
      <c r="M28" s="32">
        <f t="shared" si="1"/>
        <v>0</v>
      </c>
      <c r="N28" s="34">
        <f t="shared" si="3"/>
        <v>0</v>
      </c>
      <c r="O28" s="34">
        <v>0</v>
      </c>
      <c r="P28" s="34">
        <v>0</v>
      </c>
      <c r="Q28" s="34"/>
      <c r="R28" s="34"/>
      <c r="S28" s="34"/>
    </row>
    <row r="29" spans="1:19" s="38" customFormat="1" ht="16.5" customHeight="1">
      <c r="A29" s="31"/>
      <c r="B29" s="31" t="s">
        <v>234</v>
      </c>
      <c r="C29" s="36"/>
      <c r="D29" s="36"/>
      <c r="E29" s="36" t="s">
        <v>363</v>
      </c>
      <c r="F29" s="37" t="s">
        <v>373</v>
      </c>
      <c r="G29" s="32">
        <f t="shared" si="0"/>
        <v>382.55</v>
      </c>
      <c r="H29" s="32">
        <f t="shared" si="2"/>
        <v>382.55</v>
      </c>
      <c r="I29" s="33">
        <v>382.55</v>
      </c>
      <c r="J29" s="33">
        <v>0</v>
      </c>
      <c r="K29" s="32"/>
      <c r="L29" s="32"/>
      <c r="M29" s="32">
        <f t="shared" si="1"/>
        <v>0</v>
      </c>
      <c r="N29" s="34">
        <f t="shared" si="3"/>
        <v>0</v>
      </c>
      <c r="O29" s="34">
        <v>0</v>
      </c>
      <c r="P29" s="34">
        <v>0</v>
      </c>
      <c r="Q29" s="34"/>
      <c r="R29" s="34"/>
      <c r="S29" s="34"/>
    </row>
    <row r="30" spans="1:19" s="38" customFormat="1" ht="16.5" customHeight="1">
      <c r="A30" s="31"/>
      <c r="B30" s="31" t="s">
        <v>4</v>
      </c>
      <c r="C30" s="36"/>
      <c r="D30" s="36"/>
      <c r="E30" s="36" t="s">
        <v>358</v>
      </c>
      <c r="F30" s="37" t="s">
        <v>423</v>
      </c>
      <c r="G30" s="32">
        <f t="shared" si="0"/>
        <v>5306.44</v>
      </c>
      <c r="H30" s="32">
        <f t="shared" si="2"/>
        <v>5306.44</v>
      </c>
      <c r="I30" s="33">
        <v>5306.44</v>
      </c>
      <c r="J30" s="33">
        <v>0</v>
      </c>
      <c r="K30" s="32"/>
      <c r="L30" s="32"/>
      <c r="M30" s="32">
        <f t="shared" si="1"/>
        <v>0</v>
      </c>
      <c r="N30" s="34">
        <f t="shared" si="3"/>
        <v>0</v>
      </c>
      <c r="O30" s="34">
        <v>0</v>
      </c>
      <c r="P30" s="34">
        <v>0</v>
      </c>
      <c r="Q30" s="34"/>
      <c r="R30" s="34"/>
      <c r="S30" s="34"/>
    </row>
    <row r="31" spans="1:19" s="38" customFormat="1" ht="16.5" customHeight="1">
      <c r="A31" s="31"/>
      <c r="B31" s="31" t="s">
        <v>839</v>
      </c>
      <c r="C31" s="36"/>
      <c r="D31" s="36" t="s">
        <v>361</v>
      </c>
      <c r="E31" s="36"/>
      <c r="F31" s="37" t="s">
        <v>424</v>
      </c>
      <c r="G31" s="32">
        <f t="shared" si="0"/>
        <v>2026.055488</v>
      </c>
      <c r="H31" s="32">
        <f t="shared" si="2"/>
        <v>1790.27</v>
      </c>
      <c r="I31" s="33">
        <v>1790.27</v>
      </c>
      <c r="J31" s="33">
        <v>0</v>
      </c>
      <c r="K31" s="32">
        <v>85</v>
      </c>
      <c r="L31" s="32">
        <f>VLOOKUP(B31,'[1]Sheet2'!$D$3:$E$611,2,0)</f>
        <v>150.785488</v>
      </c>
      <c r="M31" s="32">
        <f t="shared" si="1"/>
        <v>0</v>
      </c>
      <c r="N31" s="34">
        <f t="shared" si="3"/>
        <v>0</v>
      </c>
      <c r="O31" s="34">
        <v>0</v>
      </c>
      <c r="P31" s="34">
        <v>0</v>
      </c>
      <c r="Q31" s="34"/>
      <c r="R31" s="34"/>
      <c r="S31" s="34"/>
    </row>
    <row r="32" spans="1:19" s="38" customFormat="1" ht="16.5" customHeight="1">
      <c r="A32" s="31"/>
      <c r="B32" s="31" t="s">
        <v>840</v>
      </c>
      <c r="C32" s="36"/>
      <c r="D32" s="36"/>
      <c r="E32" s="36" t="s">
        <v>349</v>
      </c>
      <c r="F32" s="37" t="s">
        <v>407</v>
      </c>
      <c r="G32" s="32">
        <f t="shared" si="0"/>
        <v>1469.7900000000002</v>
      </c>
      <c r="H32" s="32">
        <f t="shared" si="2"/>
        <v>1469.7900000000002</v>
      </c>
      <c r="I32" s="33">
        <v>1469.7900000000002</v>
      </c>
      <c r="J32" s="33">
        <v>0</v>
      </c>
      <c r="K32" s="32"/>
      <c r="L32" s="32"/>
      <c r="M32" s="32">
        <f t="shared" si="1"/>
        <v>0</v>
      </c>
      <c r="N32" s="34">
        <f t="shared" si="3"/>
        <v>0</v>
      </c>
      <c r="O32" s="34">
        <v>0</v>
      </c>
      <c r="P32" s="34">
        <v>0</v>
      </c>
      <c r="Q32" s="34"/>
      <c r="R32" s="34"/>
      <c r="S32" s="34"/>
    </row>
    <row r="33" spans="1:19" s="38" customFormat="1" ht="16.5" customHeight="1">
      <c r="A33" s="31"/>
      <c r="B33" s="31" t="s">
        <v>258</v>
      </c>
      <c r="C33" s="36"/>
      <c r="D33" s="36"/>
      <c r="E33" s="36" t="s">
        <v>353</v>
      </c>
      <c r="F33" s="37" t="s">
        <v>408</v>
      </c>
      <c r="G33" s="32">
        <f t="shared" si="0"/>
        <v>5</v>
      </c>
      <c r="H33" s="32">
        <f t="shared" si="2"/>
        <v>5</v>
      </c>
      <c r="I33" s="33">
        <v>5</v>
      </c>
      <c r="J33" s="33">
        <v>0</v>
      </c>
      <c r="K33" s="32"/>
      <c r="L33" s="32"/>
      <c r="M33" s="32">
        <f t="shared" si="1"/>
        <v>0</v>
      </c>
      <c r="N33" s="34">
        <f t="shared" si="3"/>
        <v>0</v>
      </c>
      <c r="O33" s="34">
        <v>0</v>
      </c>
      <c r="P33" s="34">
        <v>0</v>
      </c>
      <c r="Q33" s="34"/>
      <c r="R33" s="34"/>
      <c r="S33" s="34"/>
    </row>
    <row r="34" spans="1:19" s="38" customFormat="1" ht="16.5" customHeight="1">
      <c r="A34" s="31"/>
      <c r="B34" s="31" t="s">
        <v>260</v>
      </c>
      <c r="C34" s="36"/>
      <c r="D34" s="36"/>
      <c r="E34" s="36" t="s">
        <v>359</v>
      </c>
      <c r="F34" s="37" t="s">
        <v>425</v>
      </c>
      <c r="G34" s="32">
        <f t="shared" si="0"/>
        <v>116.64</v>
      </c>
      <c r="H34" s="32">
        <f t="shared" si="2"/>
        <v>116.64</v>
      </c>
      <c r="I34" s="33">
        <v>116.64</v>
      </c>
      <c r="J34" s="33">
        <v>0</v>
      </c>
      <c r="K34" s="32"/>
      <c r="L34" s="32"/>
      <c r="M34" s="32">
        <f t="shared" si="1"/>
        <v>0</v>
      </c>
      <c r="N34" s="34">
        <f t="shared" si="3"/>
        <v>0</v>
      </c>
      <c r="O34" s="34">
        <v>0</v>
      </c>
      <c r="P34" s="34">
        <v>0</v>
      </c>
      <c r="Q34" s="34"/>
      <c r="R34" s="34"/>
      <c r="S34" s="34"/>
    </row>
    <row r="35" spans="1:19" s="38" customFormat="1" ht="16.5" customHeight="1">
      <c r="A35" s="31"/>
      <c r="B35" s="31" t="s">
        <v>841</v>
      </c>
      <c r="C35" s="36"/>
      <c r="D35" s="36"/>
      <c r="E35" s="36" t="s">
        <v>363</v>
      </c>
      <c r="F35" s="37" t="s">
        <v>373</v>
      </c>
      <c r="G35" s="32">
        <f t="shared" si="0"/>
        <v>36.84</v>
      </c>
      <c r="H35" s="32">
        <f t="shared" si="2"/>
        <v>36.84</v>
      </c>
      <c r="I35" s="33">
        <v>36.84</v>
      </c>
      <c r="J35" s="33">
        <v>0</v>
      </c>
      <c r="K35" s="32"/>
      <c r="L35" s="32"/>
      <c r="M35" s="32">
        <f t="shared" si="1"/>
        <v>0</v>
      </c>
      <c r="N35" s="34">
        <f t="shared" si="3"/>
        <v>0</v>
      </c>
      <c r="O35" s="34">
        <v>0</v>
      </c>
      <c r="P35" s="34">
        <v>0</v>
      </c>
      <c r="Q35" s="34"/>
      <c r="R35" s="34"/>
      <c r="S35" s="34"/>
    </row>
    <row r="36" spans="1:19" s="38" customFormat="1" ht="16.5" customHeight="1">
      <c r="A36" s="31"/>
      <c r="B36" s="31" t="s">
        <v>261</v>
      </c>
      <c r="C36" s="36"/>
      <c r="D36" s="36"/>
      <c r="E36" s="36" t="s">
        <v>358</v>
      </c>
      <c r="F36" s="37" t="s">
        <v>426</v>
      </c>
      <c r="G36" s="32">
        <f t="shared" si="0"/>
        <v>397.785488</v>
      </c>
      <c r="H36" s="32">
        <f t="shared" si="2"/>
        <v>162</v>
      </c>
      <c r="I36" s="33">
        <v>162</v>
      </c>
      <c r="J36" s="33">
        <v>0</v>
      </c>
      <c r="K36" s="32">
        <v>85</v>
      </c>
      <c r="L36" s="32">
        <f>VLOOKUP(B36,'[1]市直（公共预算）'!$B$2:$C$116,2,0)</f>
        <v>150.785488</v>
      </c>
      <c r="M36" s="32">
        <f t="shared" si="1"/>
        <v>0</v>
      </c>
      <c r="N36" s="34">
        <f t="shared" si="3"/>
        <v>0</v>
      </c>
      <c r="O36" s="34">
        <v>0</v>
      </c>
      <c r="P36" s="34">
        <v>0</v>
      </c>
      <c r="Q36" s="34"/>
      <c r="R36" s="34"/>
      <c r="S36" s="34"/>
    </row>
    <row r="37" spans="1:19" s="38" customFormat="1" ht="16.5" customHeight="1">
      <c r="A37" s="31"/>
      <c r="B37" s="31" t="s">
        <v>842</v>
      </c>
      <c r="C37" s="36"/>
      <c r="D37" s="36" t="s">
        <v>351</v>
      </c>
      <c r="E37" s="36"/>
      <c r="F37" s="37" t="s">
        <v>427</v>
      </c>
      <c r="G37" s="32">
        <f t="shared" si="0"/>
        <v>1462.85</v>
      </c>
      <c r="H37" s="32">
        <f t="shared" si="2"/>
        <v>1462.85</v>
      </c>
      <c r="I37" s="33">
        <v>1462.85</v>
      </c>
      <c r="J37" s="33">
        <v>0</v>
      </c>
      <c r="K37" s="32"/>
      <c r="L37" s="32">
        <f>VLOOKUP(B37,'[1]Sheet2'!$D$3:$E$611,2,0)</f>
        <v>0</v>
      </c>
      <c r="M37" s="32">
        <f t="shared" si="1"/>
        <v>0</v>
      </c>
      <c r="N37" s="34">
        <f t="shared" si="3"/>
        <v>0</v>
      </c>
      <c r="O37" s="34">
        <v>0</v>
      </c>
      <c r="P37" s="34">
        <v>0</v>
      </c>
      <c r="Q37" s="34"/>
      <c r="R37" s="34"/>
      <c r="S37" s="34"/>
    </row>
    <row r="38" spans="1:19" s="38" customFormat="1" ht="16.5" customHeight="1">
      <c r="A38" s="31"/>
      <c r="B38" s="31" t="s">
        <v>843</v>
      </c>
      <c r="C38" s="36"/>
      <c r="D38" s="36"/>
      <c r="E38" s="36" t="s">
        <v>349</v>
      </c>
      <c r="F38" s="37" t="s">
        <v>407</v>
      </c>
      <c r="G38" s="32">
        <f t="shared" si="0"/>
        <v>443.79</v>
      </c>
      <c r="H38" s="32">
        <f t="shared" si="2"/>
        <v>443.79</v>
      </c>
      <c r="I38" s="33">
        <v>443.79</v>
      </c>
      <c r="J38" s="33">
        <v>0</v>
      </c>
      <c r="K38" s="32"/>
      <c r="L38" s="32"/>
      <c r="M38" s="32">
        <f t="shared" si="1"/>
        <v>0</v>
      </c>
      <c r="N38" s="34">
        <f t="shared" si="3"/>
        <v>0</v>
      </c>
      <c r="O38" s="34">
        <v>0</v>
      </c>
      <c r="P38" s="34">
        <v>0</v>
      </c>
      <c r="Q38" s="34"/>
      <c r="R38" s="34"/>
      <c r="S38" s="34"/>
    </row>
    <row r="39" spans="1:19" s="38" customFormat="1" ht="16.5" customHeight="1">
      <c r="A39" s="31"/>
      <c r="B39" s="31" t="s">
        <v>236</v>
      </c>
      <c r="C39" s="36"/>
      <c r="D39" s="36"/>
      <c r="E39" s="36" t="s">
        <v>361</v>
      </c>
      <c r="F39" s="37" t="s">
        <v>428</v>
      </c>
      <c r="G39" s="32">
        <f t="shared" si="0"/>
        <v>548.42</v>
      </c>
      <c r="H39" s="32">
        <f t="shared" si="2"/>
        <v>548.42</v>
      </c>
      <c r="I39" s="33">
        <v>548.42</v>
      </c>
      <c r="J39" s="33">
        <v>0</v>
      </c>
      <c r="K39" s="32"/>
      <c r="L39" s="32"/>
      <c r="M39" s="32">
        <f t="shared" si="1"/>
        <v>0</v>
      </c>
      <c r="N39" s="34">
        <f t="shared" si="3"/>
        <v>0</v>
      </c>
      <c r="O39" s="34">
        <v>0</v>
      </c>
      <c r="P39" s="34">
        <v>0</v>
      </c>
      <c r="Q39" s="34"/>
      <c r="R39" s="34"/>
      <c r="S39" s="34"/>
    </row>
    <row r="40" spans="1:19" s="38" customFormat="1" ht="16.5" customHeight="1">
      <c r="A40" s="31"/>
      <c r="B40" s="31" t="s">
        <v>23</v>
      </c>
      <c r="C40" s="36"/>
      <c r="D40" s="36"/>
      <c r="E40" s="36" t="s">
        <v>351</v>
      </c>
      <c r="F40" s="37" t="s">
        <v>429</v>
      </c>
      <c r="G40" s="32">
        <f t="shared" si="0"/>
        <v>60</v>
      </c>
      <c r="H40" s="32">
        <f t="shared" si="2"/>
        <v>60</v>
      </c>
      <c r="I40" s="33">
        <v>60</v>
      </c>
      <c r="J40" s="33">
        <v>0</v>
      </c>
      <c r="K40" s="32"/>
      <c r="L40" s="32"/>
      <c r="M40" s="32">
        <f t="shared" si="1"/>
        <v>0</v>
      </c>
      <c r="N40" s="34">
        <f t="shared" si="3"/>
        <v>0</v>
      </c>
      <c r="O40" s="34">
        <v>0</v>
      </c>
      <c r="P40" s="34">
        <v>0</v>
      </c>
      <c r="Q40" s="34"/>
      <c r="R40" s="34"/>
      <c r="S40" s="34"/>
    </row>
    <row r="41" spans="1:19" s="38" customFormat="1" ht="16.5" customHeight="1">
      <c r="A41" s="31"/>
      <c r="B41" s="31" t="s">
        <v>24</v>
      </c>
      <c r="C41" s="36"/>
      <c r="D41" s="36"/>
      <c r="E41" s="36" t="s">
        <v>362</v>
      </c>
      <c r="F41" s="37" t="s">
        <v>430</v>
      </c>
      <c r="G41" s="32">
        <f t="shared" si="0"/>
        <v>40</v>
      </c>
      <c r="H41" s="32">
        <f t="shared" si="2"/>
        <v>40</v>
      </c>
      <c r="I41" s="33">
        <v>40</v>
      </c>
      <c r="J41" s="33">
        <v>0</v>
      </c>
      <c r="K41" s="32"/>
      <c r="L41" s="32"/>
      <c r="M41" s="32">
        <f t="shared" si="1"/>
        <v>0</v>
      </c>
      <c r="N41" s="34">
        <f t="shared" si="3"/>
        <v>0</v>
      </c>
      <c r="O41" s="34">
        <v>0</v>
      </c>
      <c r="P41" s="34">
        <v>0</v>
      </c>
      <c r="Q41" s="34"/>
      <c r="R41" s="34"/>
      <c r="S41" s="34"/>
    </row>
    <row r="42" spans="1:19" s="38" customFormat="1" ht="16.5" customHeight="1">
      <c r="A42" s="31"/>
      <c r="B42" s="31" t="s">
        <v>26</v>
      </c>
      <c r="C42" s="36"/>
      <c r="D42" s="36"/>
      <c r="E42" s="36" t="s">
        <v>366</v>
      </c>
      <c r="F42" s="37" t="s">
        <v>431</v>
      </c>
      <c r="G42" s="32">
        <f t="shared" si="0"/>
        <v>200</v>
      </c>
      <c r="H42" s="32">
        <f t="shared" si="2"/>
        <v>200</v>
      </c>
      <c r="I42" s="33">
        <v>200</v>
      </c>
      <c r="J42" s="33">
        <v>0</v>
      </c>
      <c r="K42" s="32"/>
      <c r="L42" s="32"/>
      <c r="M42" s="32">
        <f t="shared" si="1"/>
        <v>0</v>
      </c>
      <c r="N42" s="34">
        <f t="shared" si="3"/>
        <v>0</v>
      </c>
      <c r="O42" s="34">
        <v>0</v>
      </c>
      <c r="P42" s="34">
        <v>0</v>
      </c>
      <c r="Q42" s="34"/>
      <c r="R42" s="34"/>
      <c r="S42" s="34"/>
    </row>
    <row r="43" spans="1:19" s="38" customFormat="1" ht="16.5" customHeight="1">
      <c r="A43" s="31"/>
      <c r="B43" s="31" t="s">
        <v>310</v>
      </c>
      <c r="C43" s="36"/>
      <c r="D43" s="36"/>
      <c r="E43" s="36" t="s">
        <v>359</v>
      </c>
      <c r="F43" s="37" t="s">
        <v>432</v>
      </c>
      <c r="G43" s="32">
        <f t="shared" si="0"/>
        <v>90</v>
      </c>
      <c r="H43" s="32">
        <f t="shared" si="2"/>
        <v>90</v>
      </c>
      <c r="I43" s="33">
        <v>90</v>
      </c>
      <c r="J43" s="33">
        <v>0</v>
      </c>
      <c r="K43" s="32"/>
      <c r="L43" s="32"/>
      <c r="M43" s="32">
        <f t="shared" si="1"/>
        <v>0</v>
      </c>
      <c r="N43" s="34">
        <f t="shared" si="3"/>
        <v>0</v>
      </c>
      <c r="O43" s="34">
        <v>0</v>
      </c>
      <c r="P43" s="34">
        <v>0</v>
      </c>
      <c r="Q43" s="34"/>
      <c r="R43" s="34"/>
      <c r="S43" s="34"/>
    </row>
    <row r="44" spans="1:19" s="38" customFormat="1" ht="16.5" customHeight="1">
      <c r="A44" s="31"/>
      <c r="B44" s="31" t="s">
        <v>844</v>
      </c>
      <c r="C44" s="36"/>
      <c r="D44" s="36"/>
      <c r="E44" s="36" t="s">
        <v>363</v>
      </c>
      <c r="F44" s="37" t="s">
        <v>373</v>
      </c>
      <c r="G44" s="32">
        <f t="shared" si="0"/>
        <v>80.64</v>
      </c>
      <c r="H44" s="32">
        <f t="shared" si="2"/>
        <v>80.64</v>
      </c>
      <c r="I44" s="33">
        <v>80.64</v>
      </c>
      <c r="J44" s="33">
        <v>0</v>
      </c>
      <c r="K44" s="32"/>
      <c r="L44" s="32"/>
      <c r="M44" s="32">
        <f t="shared" si="1"/>
        <v>0</v>
      </c>
      <c r="N44" s="34">
        <f t="shared" si="3"/>
        <v>0</v>
      </c>
      <c r="O44" s="34">
        <v>0</v>
      </c>
      <c r="P44" s="34">
        <v>0</v>
      </c>
      <c r="Q44" s="34"/>
      <c r="R44" s="34"/>
      <c r="S44" s="34"/>
    </row>
    <row r="45" spans="1:19" s="38" customFormat="1" ht="16.5" customHeight="1">
      <c r="A45" s="31"/>
      <c r="B45" s="31" t="s">
        <v>845</v>
      </c>
      <c r="C45" s="36"/>
      <c r="D45" s="36" t="s">
        <v>362</v>
      </c>
      <c r="E45" s="36"/>
      <c r="F45" s="37" t="s">
        <v>433</v>
      </c>
      <c r="G45" s="32">
        <f t="shared" si="0"/>
        <v>3620.5930040000003</v>
      </c>
      <c r="H45" s="32">
        <f t="shared" si="2"/>
        <v>3249.34</v>
      </c>
      <c r="I45" s="33">
        <v>3249.34</v>
      </c>
      <c r="J45" s="33">
        <v>0</v>
      </c>
      <c r="K45" s="32">
        <v>267</v>
      </c>
      <c r="L45" s="32">
        <f>VLOOKUP(B45,'[1]Sheet2'!$D$3:$E$611,2,0)</f>
        <v>104.253004</v>
      </c>
      <c r="M45" s="32">
        <f t="shared" si="1"/>
        <v>0</v>
      </c>
      <c r="N45" s="34">
        <f t="shared" si="3"/>
        <v>0</v>
      </c>
      <c r="O45" s="34">
        <v>0</v>
      </c>
      <c r="P45" s="34">
        <v>0</v>
      </c>
      <c r="Q45" s="34"/>
      <c r="R45" s="34"/>
      <c r="S45" s="34"/>
    </row>
    <row r="46" spans="1:19" s="38" customFormat="1" ht="16.5" customHeight="1">
      <c r="A46" s="31"/>
      <c r="B46" s="31" t="s">
        <v>846</v>
      </c>
      <c r="C46" s="36"/>
      <c r="D46" s="36"/>
      <c r="E46" s="36" t="s">
        <v>349</v>
      </c>
      <c r="F46" s="37" t="s">
        <v>407</v>
      </c>
      <c r="G46" s="32">
        <f t="shared" si="0"/>
        <v>1223.06</v>
      </c>
      <c r="H46" s="32">
        <f t="shared" si="2"/>
        <v>1223.06</v>
      </c>
      <c r="I46" s="33">
        <v>1223.06</v>
      </c>
      <c r="J46" s="33">
        <v>0</v>
      </c>
      <c r="K46" s="32"/>
      <c r="L46" s="32"/>
      <c r="M46" s="32">
        <f t="shared" si="1"/>
        <v>0</v>
      </c>
      <c r="N46" s="34">
        <f t="shared" si="3"/>
        <v>0</v>
      </c>
      <c r="O46" s="34">
        <v>0</v>
      </c>
      <c r="P46" s="34">
        <v>0</v>
      </c>
      <c r="Q46" s="34"/>
      <c r="R46" s="34"/>
      <c r="S46" s="34"/>
    </row>
    <row r="47" spans="1:19" s="38" customFormat="1" ht="16.5" customHeight="1">
      <c r="A47" s="31"/>
      <c r="B47" s="31" t="s">
        <v>847</v>
      </c>
      <c r="C47" s="36"/>
      <c r="D47" s="36"/>
      <c r="E47" s="36" t="s">
        <v>353</v>
      </c>
      <c r="F47" s="37" t="s">
        <v>408</v>
      </c>
      <c r="G47" s="32">
        <f t="shared" si="0"/>
        <v>50</v>
      </c>
      <c r="H47" s="32"/>
      <c r="I47" s="33"/>
      <c r="J47" s="33"/>
      <c r="K47" s="32">
        <v>50</v>
      </c>
      <c r="L47" s="32"/>
      <c r="M47" s="32"/>
      <c r="N47" s="34"/>
      <c r="O47" s="34"/>
      <c r="P47" s="34"/>
      <c r="Q47" s="34"/>
      <c r="R47" s="34"/>
      <c r="S47" s="34"/>
    </row>
    <row r="48" spans="1:19" s="38" customFormat="1" ht="16.5" customHeight="1">
      <c r="A48" s="31"/>
      <c r="B48" s="31" t="s">
        <v>299</v>
      </c>
      <c r="C48" s="36"/>
      <c r="D48" s="36"/>
      <c r="E48" s="36" t="s">
        <v>362</v>
      </c>
      <c r="F48" s="37" t="s">
        <v>434</v>
      </c>
      <c r="G48" s="32">
        <f t="shared" si="0"/>
        <v>50</v>
      </c>
      <c r="H48" s="32">
        <f t="shared" si="2"/>
        <v>50</v>
      </c>
      <c r="I48" s="33">
        <v>50</v>
      </c>
      <c r="J48" s="33">
        <v>0</v>
      </c>
      <c r="K48" s="32"/>
      <c r="L48" s="32"/>
      <c r="M48" s="32">
        <f aca="true" t="shared" si="4" ref="M48:M63">N48+R48+S48</f>
        <v>0</v>
      </c>
      <c r="N48" s="34">
        <f t="shared" si="3"/>
        <v>0</v>
      </c>
      <c r="O48" s="34">
        <v>0</v>
      </c>
      <c r="P48" s="34">
        <v>0</v>
      </c>
      <c r="Q48" s="34"/>
      <c r="R48" s="34"/>
      <c r="S48" s="34"/>
    </row>
    <row r="49" spans="1:19" s="38" customFormat="1" ht="16.5" customHeight="1">
      <c r="A49" s="31"/>
      <c r="B49" s="31" t="s">
        <v>300</v>
      </c>
      <c r="C49" s="36"/>
      <c r="D49" s="36"/>
      <c r="E49" s="36" t="s">
        <v>366</v>
      </c>
      <c r="F49" s="37" t="s">
        <v>435</v>
      </c>
      <c r="G49" s="32">
        <f t="shared" si="0"/>
        <v>300</v>
      </c>
      <c r="H49" s="32">
        <f t="shared" si="2"/>
        <v>300</v>
      </c>
      <c r="I49" s="33">
        <v>300</v>
      </c>
      <c r="J49" s="33">
        <v>0</v>
      </c>
      <c r="K49" s="32"/>
      <c r="L49" s="32"/>
      <c r="M49" s="32">
        <f t="shared" si="4"/>
        <v>0</v>
      </c>
      <c r="N49" s="34">
        <f t="shared" si="3"/>
        <v>0</v>
      </c>
      <c r="O49" s="34">
        <v>0</v>
      </c>
      <c r="P49" s="34">
        <v>0</v>
      </c>
      <c r="Q49" s="34"/>
      <c r="R49" s="34"/>
      <c r="S49" s="34"/>
    </row>
    <row r="50" spans="1:19" s="38" customFormat="1" ht="16.5" customHeight="1">
      <c r="A50" s="31"/>
      <c r="B50" s="31" t="s">
        <v>125</v>
      </c>
      <c r="C50" s="36"/>
      <c r="D50" s="36"/>
      <c r="E50" s="36" t="s">
        <v>363</v>
      </c>
      <c r="F50" s="37" t="s">
        <v>373</v>
      </c>
      <c r="G50" s="32">
        <f t="shared" si="0"/>
        <v>387.28</v>
      </c>
      <c r="H50" s="32">
        <f t="shared" si="2"/>
        <v>361.28</v>
      </c>
      <c r="I50" s="33">
        <v>361.28</v>
      </c>
      <c r="J50" s="33">
        <v>0</v>
      </c>
      <c r="K50" s="32"/>
      <c r="L50" s="32">
        <f>VLOOKUP(B50,'[1]市直（公共预算）'!$B$2:$C$116,2,0)</f>
        <v>26</v>
      </c>
      <c r="M50" s="32">
        <f t="shared" si="4"/>
        <v>0</v>
      </c>
      <c r="N50" s="34">
        <f t="shared" si="3"/>
        <v>0</v>
      </c>
      <c r="O50" s="34">
        <v>0</v>
      </c>
      <c r="P50" s="34">
        <v>0</v>
      </c>
      <c r="Q50" s="34"/>
      <c r="R50" s="34"/>
      <c r="S50" s="34"/>
    </row>
    <row r="51" spans="1:19" s="38" customFormat="1" ht="16.5" customHeight="1">
      <c r="A51" s="31"/>
      <c r="B51" s="31" t="s">
        <v>124</v>
      </c>
      <c r="C51" s="36"/>
      <c r="D51" s="36"/>
      <c r="E51" s="36" t="s">
        <v>358</v>
      </c>
      <c r="F51" s="37" t="s">
        <v>436</v>
      </c>
      <c r="G51" s="32">
        <f t="shared" si="0"/>
        <v>1610.253004</v>
      </c>
      <c r="H51" s="32">
        <f t="shared" si="2"/>
        <v>1315</v>
      </c>
      <c r="I51" s="33">
        <v>1315</v>
      </c>
      <c r="J51" s="33">
        <v>0</v>
      </c>
      <c r="K51" s="32">
        <v>217</v>
      </c>
      <c r="L51" s="32">
        <f>VLOOKUP(B51,'[1]市直（公共预算）'!$B$2:$C$116,2,0)</f>
        <v>78.253004</v>
      </c>
      <c r="M51" s="32">
        <f t="shared" si="4"/>
        <v>0</v>
      </c>
      <c r="N51" s="34">
        <f t="shared" si="3"/>
        <v>0</v>
      </c>
      <c r="O51" s="34">
        <v>0</v>
      </c>
      <c r="P51" s="34">
        <v>0</v>
      </c>
      <c r="Q51" s="34"/>
      <c r="R51" s="34"/>
      <c r="S51" s="34"/>
    </row>
    <row r="52" spans="1:19" s="38" customFormat="1" ht="16.5" customHeight="1">
      <c r="A52" s="31"/>
      <c r="B52" s="31" t="s">
        <v>848</v>
      </c>
      <c r="C52" s="36"/>
      <c r="D52" s="36" t="s">
        <v>366</v>
      </c>
      <c r="E52" s="36"/>
      <c r="F52" s="37" t="s">
        <v>437</v>
      </c>
      <c r="G52" s="32">
        <f t="shared" si="0"/>
        <v>15760</v>
      </c>
      <c r="H52" s="32">
        <f t="shared" si="2"/>
        <v>15760</v>
      </c>
      <c r="I52" s="33">
        <v>15760</v>
      </c>
      <c r="J52" s="33">
        <v>0</v>
      </c>
      <c r="K52" s="32"/>
      <c r="L52" s="32">
        <f>VLOOKUP(B52,'[1]Sheet2'!$D$3:$E$611,2,0)</f>
        <v>0</v>
      </c>
      <c r="M52" s="32">
        <f t="shared" si="4"/>
        <v>0</v>
      </c>
      <c r="N52" s="34">
        <f t="shared" si="3"/>
        <v>0</v>
      </c>
      <c r="O52" s="34">
        <v>0</v>
      </c>
      <c r="P52" s="34">
        <v>0</v>
      </c>
      <c r="Q52" s="34"/>
      <c r="R52" s="34"/>
      <c r="S52" s="34"/>
    </row>
    <row r="53" spans="1:19" s="38" customFormat="1" ht="16.5" customHeight="1">
      <c r="A53" s="31"/>
      <c r="B53" s="31" t="s">
        <v>275</v>
      </c>
      <c r="C53" s="36"/>
      <c r="D53" s="36"/>
      <c r="E53" s="36" t="s">
        <v>358</v>
      </c>
      <c r="F53" s="37" t="s">
        <v>438</v>
      </c>
      <c r="G53" s="32">
        <f t="shared" si="0"/>
        <v>15760</v>
      </c>
      <c r="H53" s="32">
        <f t="shared" si="2"/>
        <v>15760</v>
      </c>
      <c r="I53" s="33">
        <v>15760</v>
      </c>
      <c r="J53" s="33">
        <v>0</v>
      </c>
      <c r="K53" s="32"/>
      <c r="L53" s="32"/>
      <c r="M53" s="32">
        <f t="shared" si="4"/>
        <v>0</v>
      </c>
      <c r="N53" s="34">
        <f t="shared" si="3"/>
        <v>0</v>
      </c>
      <c r="O53" s="34">
        <v>0</v>
      </c>
      <c r="P53" s="34">
        <v>0</v>
      </c>
      <c r="Q53" s="34"/>
      <c r="R53" s="34"/>
      <c r="S53" s="34"/>
    </row>
    <row r="54" spans="1:19" s="38" customFormat="1" ht="16.5" customHeight="1">
      <c r="A54" s="31"/>
      <c r="B54" s="31" t="s">
        <v>849</v>
      </c>
      <c r="C54" s="36"/>
      <c r="D54" s="36" t="s">
        <v>359</v>
      </c>
      <c r="E54" s="36"/>
      <c r="F54" s="37" t="s">
        <v>439</v>
      </c>
      <c r="G54" s="32">
        <f t="shared" si="0"/>
        <v>1367.6</v>
      </c>
      <c r="H54" s="32">
        <f t="shared" si="2"/>
        <v>1342.6</v>
      </c>
      <c r="I54" s="33">
        <v>1342.6</v>
      </c>
      <c r="J54" s="33">
        <v>0</v>
      </c>
      <c r="K54" s="32">
        <v>25</v>
      </c>
      <c r="L54" s="32">
        <f>VLOOKUP(B54,'[1]Sheet2'!$D$3:$E$611,2,0)</f>
        <v>0</v>
      </c>
      <c r="M54" s="32">
        <f t="shared" si="4"/>
        <v>0</v>
      </c>
      <c r="N54" s="34">
        <f t="shared" si="3"/>
        <v>0</v>
      </c>
      <c r="O54" s="34">
        <v>0</v>
      </c>
      <c r="P54" s="34">
        <v>0</v>
      </c>
      <c r="Q54" s="34"/>
      <c r="R54" s="34"/>
      <c r="S54" s="34"/>
    </row>
    <row r="55" spans="1:19" s="38" customFormat="1" ht="16.5" customHeight="1">
      <c r="A55" s="31"/>
      <c r="B55" s="31" t="s">
        <v>850</v>
      </c>
      <c r="C55" s="36"/>
      <c r="D55" s="36"/>
      <c r="E55" s="36" t="s">
        <v>349</v>
      </c>
      <c r="F55" s="37" t="s">
        <v>407</v>
      </c>
      <c r="G55" s="32">
        <f t="shared" si="0"/>
        <v>710.93</v>
      </c>
      <c r="H55" s="32">
        <f t="shared" si="2"/>
        <v>710.93</v>
      </c>
      <c r="I55" s="33">
        <v>710.93</v>
      </c>
      <c r="J55" s="33">
        <v>0</v>
      </c>
      <c r="K55" s="32"/>
      <c r="L55" s="32"/>
      <c r="M55" s="32">
        <f t="shared" si="4"/>
        <v>0</v>
      </c>
      <c r="N55" s="34">
        <f t="shared" si="3"/>
        <v>0</v>
      </c>
      <c r="O55" s="34">
        <v>0</v>
      </c>
      <c r="P55" s="34">
        <v>0</v>
      </c>
      <c r="Q55" s="34"/>
      <c r="R55" s="34"/>
      <c r="S55" s="34"/>
    </row>
    <row r="56" spans="1:19" s="38" customFormat="1" ht="16.5" customHeight="1">
      <c r="A56" s="31"/>
      <c r="B56" s="31" t="s">
        <v>145</v>
      </c>
      <c r="C56" s="36"/>
      <c r="D56" s="36"/>
      <c r="E56" s="36" t="s">
        <v>353</v>
      </c>
      <c r="F56" s="37" t="s">
        <v>408</v>
      </c>
      <c r="G56" s="32">
        <f t="shared" si="0"/>
        <v>145</v>
      </c>
      <c r="H56" s="32">
        <f t="shared" si="2"/>
        <v>145</v>
      </c>
      <c r="I56" s="33">
        <v>145</v>
      </c>
      <c r="J56" s="33">
        <v>0</v>
      </c>
      <c r="K56" s="32"/>
      <c r="L56" s="32"/>
      <c r="M56" s="32">
        <f t="shared" si="4"/>
        <v>0</v>
      </c>
      <c r="N56" s="34">
        <f t="shared" si="3"/>
        <v>0</v>
      </c>
      <c r="O56" s="34">
        <v>0</v>
      </c>
      <c r="P56" s="34">
        <v>0</v>
      </c>
      <c r="Q56" s="34"/>
      <c r="R56" s="34"/>
      <c r="S56" s="34"/>
    </row>
    <row r="57" spans="1:19" s="38" customFormat="1" ht="16.5" customHeight="1">
      <c r="A57" s="31"/>
      <c r="B57" s="31" t="s">
        <v>146</v>
      </c>
      <c r="C57" s="36"/>
      <c r="D57" s="36"/>
      <c r="E57" s="36" t="s">
        <v>361</v>
      </c>
      <c r="F57" s="37" t="s">
        <v>440</v>
      </c>
      <c r="G57" s="32">
        <f t="shared" si="0"/>
        <v>421.51000000000005</v>
      </c>
      <c r="H57" s="32">
        <f t="shared" si="2"/>
        <v>396.51000000000005</v>
      </c>
      <c r="I57" s="33">
        <v>396.51000000000005</v>
      </c>
      <c r="J57" s="33">
        <v>0</v>
      </c>
      <c r="K57" s="32">
        <v>25</v>
      </c>
      <c r="L57" s="32"/>
      <c r="M57" s="32">
        <f t="shared" si="4"/>
        <v>0</v>
      </c>
      <c r="N57" s="34">
        <f t="shared" si="3"/>
        <v>0</v>
      </c>
      <c r="O57" s="34">
        <v>0</v>
      </c>
      <c r="P57" s="34">
        <v>0</v>
      </c>
      <c r="Q57" s="34"/>
      <c r="R57" s="34"/>
      <c r="S57" s="34"/>
    </row>
    <row r="58" spans="1:19" s="38" customFormat="1" ht="16.5" customHeight="1">
      <c r="A58" s="31"/>
      <c r="B58" s="31" t="s">
        <v>144</v>
      </c>
      <c r="C58" s="36"/>
      <c r="D58" s="36"/>
      <c r="E58" s="36" t="s">
        <v>362</v>
      </c>
      <c r="F58" s="37" t="s">
        <v>435</v>
      </c>
      <c r="G58" s="32">
        <f t="shared" si="0"/>
        <v>73</v>
      </c>
      <c r="H58" s="32">
        <f t="shared" si="2"/>
        <v>73</v>
      </c>
      <c r="I58" s="33">
        <v>73</v>
      </c>
      <c r="J58" s="33">
        <v>0</v>
      </c>
      <c r="K58" s="32"/>
      <c r="L58" s="32"/>
      <c r="M58" s="32">
        <f t="shared" si="4"/>
        <v>0</v>
      </c>
      <c r="N58" s="34">
        <f t="shared" si="3"/>
        <v>0</v>
      </c>
      <c r="O58" s="34">
        <v>0</v>
      </c>
      <c r="P58" s="34">
        <v>0</v>
      </c>
      <c r="Q58" s="34"/>
      <c r="R58" s="34"/>
      <c r="S58" s="34"/>
    </row>
    <row r="59" spans="1:19" s="38" customFormat="1" ht="16.5" customHeight="1">
      <c r="A59" s="31"/>
      <c r="B59" s="31" t="s">
        <v>851</v>
      </c>
      <c r="C59" s="36"/>
      <c r="D59" s="36"/>
      <c r="E59" s="36" t="s">
        <v>363</v>
      </c>
      <c r="F59" s="37" t="s">
        <v>373</v>
      </c>
      <c r="G59" s="32">
        <f t="shared" si="0"/>
        <v>17.16</v>
      </c>
      <c r="H59" s="32">
        <f t="shared" si="2"/>
        <v>17.16</v>
      </c>
      <c r="I59" s="33">
        <v>17.16</v>
      </c>
      <c r="J59" s="33">
        <v>0</v>
      </c>
      <c r="K59" s="32"/>
      <c r="L59" s="32"/>
      <c r="M59" s="32">
        <f t="shared" si="4"/>
        <v>0</v>
      </c>
      <c r="N59" s="34">
        <f t="shared" si="3"/>
        <v>0</v>
      </c>
      <c r="O59" s="34">
        <v>0</v>
      </c>
      <c r="P59" s="34">
        <v>0</v>
      </c>
      <c r="Q59" s="34"/>
      <c r="R59" s="34"/>
      <c r="S59" s="34"/>
    </row>
    <row r="60" spans="1:19" s="38" customFormat="1" ht="16.5" customHeight="1">
      <c r="A60" s="31"/>
      <c r="B60" s="31" t="s">
        <v>852</v>
      </c>
      <c r="C60" s="36"/>
      <c r="D60" s="36" t="s">
        <v>370</v>
      </c>
      <c r="E60" s="36"/>
      <c r="F60" s="37" t="s">
        <v>441</v>
      </c>
      <c r="G60" s="32">
        <f t="shared" si="0"/>
        <v>21</v>
      </c>
      <c r="H60" s="32">
        <f t="shared" si="2"/>
        <v>21</v>
      </c>
      <c r="I60" s="33">
        <v>21</v>
      </c>
      <c r="J60" s="33">
        <v>0</v>
      </c>
      <c r="K60" s="32"/>
      <c r="L60" s="32">
        <f>VLOOKUP(B60,'[1]Sheet2'!$D$3:$E$611,2,0)</f>
        <v>0</v>
      </c>
      <c r="M60" s="32">
        <f t="shared" si="4"/>
        <v>0</v>
      </c>
      <c r="N60" s="34">
        <f t="shared" si="3"/>
        <v>0</v>
      </c>
      <c r="O60" s="34">
        <v>0</v>
      </c>
      <c r="P60" s="34">
        <v>0</v>
      </c>
      <c r="Q60" s="34"/>
      <c r="R60" s="34"/>
      <c r="S60" s="34"/>
    </row>
    <row r="61" spans="1:19" s="38" customFormat="1" ht="16.5" customHeight="1">
      <c r="A61" s="31"/>
      <c r="B61" s="31" t="s">
        <v>291</v>
      </c>
      <c r="C61" s="36"/>
      <c r="D61" s="36"/>
      <c r="E61" s="36" t="s">
        <v>359</v>
      </c>
      <c r="F61" s="37" t="s">
        <v>435</v>
      </c>
      <c r="G61" s="32">
        <f t="shared" si="0"/>
        <v>21</v>
      </c>
      <c r="H61" s="32">
        <f t="shared" si="2"/>
        <v>21</v>
      </c>
      <c r="I61" s="33">
        <v>21</v>
      </c>
      <c r="J61" s="33">
        <v>0</v>
      </c>
      <c r="K61" s="32"/>
      <c r="L61" s="32"/>
      <c r="M61" s="32">
        <f t="shared" si="4"/>
        <v>0</v>
      </c>
      <c r="N61" s="34">
        <f t="shared" si="3"/>
        <v>0</v>
      </c>
      <c r="O61" s="34">
        <v>0</v>
      </c>
      <c r="P61" s="34">
        <v>0</v>
      </c>
      <c r="Q61" s="34"/>
      <c r="R61" s="34"/>
      <c r="S61" s="34"/>
    </row>
    <row r="62" spans="1:19" s="38" customFormat="1" ht="16.5" customHeight="1">
      <c r="A62" s="31"/>
      <c r="B62" s="31" t="s">
        <v>853</v>
      </c>
      <c r="C62" s="36"/>
      <c r="D62" s="36" t="s">
        <v>322</v>
      </c>
      <c r="E62" s="36"/>
      <c r="F62" s="37" t="s">
        <v>442</v>
      </c>
      <c r="G62" s="32">
        <f t="shared" si="0"/>
        <v>1242.698357</v>
      </c>
      <c r="H62" s="32">
        <f t="shared" si="2"/>
        <v>1116.55</v>
      </c>
      <c r="I62" s="33">
        <v>1116.55</v>
      </c>
      <c r="J62" s="33">
        <v>0</v>
      </c>
      <c r="K62" s="32"/>
      <c r="L62" s="32">
        <f>VLOOKUP(B62,'[1]Sheet2'!$D$3:$E$611,2,0)</f>
        <v>126.14835699999999</v>
      </c>
      <c r="M62" s="32">
        <f t="shared" si="4"/>
        <v>0</v>
      </c>
      <c r="N62" s="34">
        <f t="shared" si="3"/>
        <v>0</v>
      </c>
      <c r="O62" s="34">
        <v>0</v>
      </c>
      <c r="P62" s="34">
        <v>0</v>
      </c>
      <c r="Q62" s="34"/>
      <c r="R62" s="34"/>
      <c r="S62" s="34"/>
    </row>
    <row r="63" spans="1:19" s="38" customFormat="1" ht="16.5" customHeight="1">
      <c r="A63" s="31"/>
      <c r="B63" s="31" t="s">
        <v>854</v>
      </c>
      <c r="C63" s="36"/>
      <c r="D63" s="36"/>
      <c r="E63" s="36" t="s">
        <v>349</v>
      </c>
      <c r="F63" s="37" t="s">
        <v>1122</v>
      </c>
      <c r="G63" s="32">
        <f t="shared" si="0"/>
        <v>259.84000000000003</v>
      </c>
      <c r="H63" s="32">
        <f t="shared" si="2"/>
        <v>259.84000000000003</v>
      </c>
      <c r="I63" s="33">
        <v>259.84000000000003</v>
      </c>
      <c r="J63" s="33">
        <v>0</v>
      </c>
      <c r="K63" s="32"/>
      <c r="L63" s="32"/>
      <c r="M63" s="32">
        <f t="shared" si="4"/>
        <v>0</v>
      </c>
      <c r="N63" s="34">
        <f t="shared" si="3"/>
        <v>0</v>
      </c>
      <c r="O63" s="34">
        <v>0</v>
      </c>
      <c r="P63" s="34">
        <v>0</v>
      </c>
      <c r="Q63" s="34"/>
      <c r="R63" s="34"/>
      <c r="S63" s="34"/>
    </row>
    <row r="64" spans="1:19" s="38" customFormat="1" ht="16.5" customHeight="1">
      <c r="A64" s="31"/>
      <c r="B64" s="31" t="s">
        <v>33</v>
      </c>
      <c r="C64" s="36"/>
      <c r="D64" s="36"/>
      <c r="E64" s="36" t="s">
        <v>359</v>
      </c>
      <c r="F64" s="37" t="s">
        <v>443</v>
      </c>
      <c r="G64" s="32">
        <f t="shared" si="0"/>
        <v>515</v>
      </c>
      <c r="H64" s="32">
        <f t="shared" si="2"/>
        <v>515</v>
      </c>
      <c r="I64" s="33">
        <v>515</v>
      </c>
      <c r="J64" s="33">
        <v>0</v>
      </c>
      <c r="K64" s="32"/>
      <c r="L64" s="32"/>
      <c r="M64" s="32">
        <f aca="true" t="shared" si="5" ref="M64:M80">N64+R64+S64</f>
        <v>0</v>
      </c>
      <c r="N64" s="34">
        <f t="shared" si="3"/>
        <v>0</v>
      </c>
      <c r="O64" s="34">
        <v>0</v>
      </c>
      <c r="P64" s="34">
        <v>0</v>
      </c>
      <c r="Q64" s="34"/>
      <c r="R64" s="34"/>
      <c r="S64" s="34"/>
    </row>
    <row r="65" spans="1:19" s="38" customFormat="1" ht="16.5" customHeight="1">
      <c r="A65" s="31"/>
      <c r="B65" s="31" t="s">
        <v>36</v>
      </c>
      <c r="C65" s="36"/>
      <c r="D65" s="36"/>
      <c r="E65" s="36" t="s">
        <v>358</v>
      </c>
      <c r="F65" s="37" t="s">
        <v>444</v>
      </c>
      <c r="G65" s="32">
        <f t="shared" si="0"/>
        <v>467.71</v>
      </c>
      <c r="H65" s="32">
        <f t="shared" si="2"/>
        <v>341.71</v>
      </c>
      <c r="I65" s="33">
        <v>341.71</v>
      </c>
      <c r="J65" s="33">
        <v>0</v>
      </c>
      <c r="K65" s="32"/>
      <c r="L65" s="32">
        <v>126</v>
      </c>
      <c r="M65" s="32">
        <f t="shared" si="5"/>
        <v>0</v>
      </c>
      <c r="N65" s="34">
        <f t="shared" si="3"/>
        <v>0</v>
      </c>
      <c r="O65" s="34">
        <v>0</v>
      </c>
      <c r="P65" s="34">
        <v>0</v>
      </c>
      <c r="Q65" s="34"/>
      <c r="R65" s="34"/>
      <c r="S65" s="34"/>
    </row>
    <row r="66" spans="1:19" s="38" customFormat="1" ht="16.5" customHeight="1">
      <c r="A66" s="31"/>
      <c r="B66" s="31" t="s">
        <v>855</v>
      </c>
      <c r="C66" s="36"/>
      <c r="D66" s="36" t="s">
        <v>323</v>
      </c>
      <c r="E66" s="36"/>
      <c r="F66" s="37" t="s">
        <v>445</v>
      </c>
      <c r="G66" s="32">
        <f t="shared" si="0"/>
        <v>2605.695616</v>
      </c>
      <c r="H66" s="32">
        <f t="shared" si="2"/>
        <v>2523.46</v>
      </c>
      <c r="I66" s="33">
        <v>2523.46</v>
      </c>
      <c r="J66" s="33">
        <v>0</v>
      </c>
      <c r="K66" s="32">
        <v>7</v>
      </c>
      <c r="L66" s="32">
        <f>VLOOKUP(B66,'[1]Sheet2'!$D$3:$E$611,2,0)</f>
        <v>75.235616</v>
      </c>
      <c r="M66" s="32">
        <f t="shared" si="5"/>
        <v>0</v>
      </c>
      <c r="N66" s="34">
        <f t="shared" si="3"/>
        <v>0</v>
      </c>
      <c r="O66" s="34">
        <v>0</v>
      </c>
      <c r="P66" s="34">
        <v>0</v>
      </c>
      <c r="Q66" s="34"/>
      <c r="R66" s="34"/>
      <c r="S66" s="34"/>
    </row>
    <row r="67" spans="1:19" s="38" customFormat="1" ht="16.5" customHeight="1">
      <c r="A67" s="31"/>
      <c r="B67" s="31" t="s">
        <v>856</v>
      </c>
      <c r="C67" s="36"/>
      <c r="D67" s="36"/>
      <c r="E67" s="36" t="s">
        <v>349</v>
      </c>
      <c r="F67" s="37" t="s">
        <v>407</v>
      </c>
      <c r="G67" s="32">
        <f t="shared" si="0"/>
        <v>1639.7399999999998</v>
      </c>
      <c r="H67" s="32">
        <f t="shared" si="2"/>
        <v>1639.7399999999998</v>
      </c>
      <c r="I67" s="33">
        <v>1639.7399999999998</v>
      </c>
      <c r="J67" s="33">
        <v>0</v>
      </c>
      <c r="K67" s="32"/>
      <c r="L67" s="32"/>
      <c r="M67" s="32">
        <f t="shared" si="5"/>
        <v>0</v>
      </c>
      <c r="N67" s="34">
        <f t="shared" si="3"/>
        <v>0</v>
      </c>
      <c r="O67" s="34">
        <v>0</v>
      </c>
      <c r="P67" s="34">
        <v>0</v>
      </c>
      <c r="Q67" s="34"/>
      <c r="R67" s="34"/>
      <c r="S67" s="34"/>
    </row>
    <row r="68" spans="1:19" s="38" customFormat="1" ht="16.5" customHeight="1">
      <c r="A68" s="31"/>
      <c r="B68" s="31" t="s">
        <v>215</v>
      </c>
      <c r="C68" s="36"/>
      <c r="D68" s="36"/>
      <c r="E68" s="36" t="s">
        <v>361</v>
      </c>
      <c r="F68" s="37" t="s">
        <v>446</v>
      </c>
      <c r="G68" s="32">
        <f t="shared" si="0"/>
        <v>220</v>
      </c>
      <c r="H68" s="32">
        <f t="shared" si="2"/>
        <v>220</v>
      </c>
      <c r="I68" s="33">
        <v>220</v>
      </c>
      <c r="J68" s="33">
        <v>0</v>
      </c>
      <c r="K68" s="32"/>
      <c r="L68" s="32"/>
      <c r="M68" s="32">
        <f t="shared" si="5"/>
        <v>0</v>
      </c>
      <c r="N68" s="34">
        <f t="shared" si="3"/>
        <v>0</v>
      </c>
      <c r="O68" s="34">
        <v>0</v>
      </c>
      <c r="P68" s="34">
        <v>0</v>
      </c>
      <c r="Q68" s="34"/>
      <c r="R68" s="34"/>
      <c r="S68" s="34"/>
    </row>
    <row r="69" spans="1:19" s="38" customFormat="1" ht="16.5" customHeight="1">
      <c r="A69" s="31"/>
      <c r="B69" s="31" t="s">
        <v>214</v>
      </c>
      <c r="C69" s="36"/>
      <c r="D69" s="36"/>
      <c r="E69" s="36" t="s">
        <v>351</v>
      </c>
      <c r="F69" s="37" t="s">
        <v>447</v>
      </c>
      <c r="G69" s="32">
        <f t="shared" si="0"/>
        <v>160</v>
      </c>
      <c r="H69" s="32">
        <f t="shared" si="2"/>
        <v>160</v>
      </c>
      <c r="I69" s="33">
        <v>160</v>
      </c>
      <c r="J69" s="33">
        <v>0</v>
      </c>
      <c r="K69" s="32"/>
      <c r="L69" s="32"/>
      <c r="M69" s="32">
        <f t="shared" si="5"/>
        <v>0</v>
      </c>
      <c r="N69" s="34">
        <f t="shared" si="3"/>
        <v>0</v>
      </c>
      <c r="O69" s="34">
        <v>0</v>
      </c>
      <c r="P69" s="34">
        <v>0</v>
      </c>
      <c r="Q69" s="34"/>
      <c r="R69" s="34"/>
      <c r="S69" s="34"/>
    </row>
    <row r="70" spans="1:19" s="38" customFormat="1" ht="16.5" customHeight="1">
      <c r="A70" s="31"/>
      <c r="B70" s="31" t="s">
        <v>857</v>
      </c>
      <c r="C70" s="36"/>
      <c r="D70" s="36"/>
      <c r="E70" s="36" t="s">
        <v>363</v>
      </c>
      <c r="F70" s="37" t="s">
        <v>373</v>
      </c>
      <c r="G70" s="32">
        <f t="shared" si="0"/>
        <v>3.72</v>
      </c>
      <c r="H70" s="32">
        <f t="shared" si="2"/>
        <v>3.72</v>
      </c>
      <c r="I70" s="33">
        <v>3.72</v>
      </c>
      <c r="J70" s="33">
        <v>0</v>
      </c>
      <c r="K70" s="32"/>
      <c r="L70" s="32"/>
      <c r="M70" s="32">
        <f t="shared" si="5"/>
        <v>0</v>
      </c>
      <c r="N70" s="34">
        <f t="shared" si="3"/>
        <v>0</v>
      </c>
      <c r="O70" s="34">
        <v>0</v>
      </c>
      <c r="P70" s="34">
        <v>0</v>
      </c>
      <c r="Q70" s="34"/>
      <c r="R70" s="34"/>
      <c r="S70" s="34"/>
    </row>
    <row r="71" spans="1:19" s="38" customFormat="1" ht="16.5" customHeight="1">
      <c r="A71" s="31"/>
      <c r="B71" s="31" t="s">
        <v>213</v>
      </c>
      <c r="C71" s="36"/>
      <c r="D71" s="36"/>
      <c r="E71" s="36" t="s">
        <v>358</v>
      </c>
      <c r="F71" s="37" t="s">
        <v>448</v>
      </c>
      <c r="G71" s="32">
        <f aca="true" t="shared" si="6" ref="G71:G136">H71+K71+L71</f>
        <v>582.2356159999999</v>
      </c>
      <c r="H71" s="32">
        <f aca="true" t="shared" si="7" ref="H71:H136">I71+J71</f>
        <v>500</v>
      </c>
      <c r="I71" s="33">
        <v>500</v>
      </c>
      <c r="J71" s="33">
        <v>0</v>
      </c>
      <c r="K71" s="32">
        <v>7</v>
      </c>
      <c r="L71" s="32">
        <f>VLOOKUP(B71,'[1]市直（公共预算）'!$B$2:$C$116,2,0)</f>
        <v>75.235616</v>
      </c>
      <c r="M71" s="32">
        <f t="shared" si="5"/>
        <v>0</v>
      </c>
      <c r="N71" s="34">
        <f aca="true" t="shared" si="8" ref="N71:N136">O71+P71+Q71</f>
        <v>0</v>
      </c>
      <c r="O71" s="34">
        <v>0</v>
      </c>
      <c r="P71" s="34">
        <v>0</v>
      </c>
      <c r="Q71" s="34"/>
      <c r="R71" s="34"/>
      <c r="S71" s="34"/>
    </row>
    <row r="72" spans="1:19" s="38" customFormat="1" ht="16.5" customHeight="1">
      <c r="A72" s="31"/>
      <c r="B72" s="31" t="s">
        <v>858</v>
      </c>
      <c r="C72" s="36"/>
      <c r="D72" s="36" t="s">
        <v>325</v>
      </c>
      <c r="E72" s="36"/>
      <c r="F72" s="37" t="s">
        <v>449</v>
      </c>
      <c r="G72" s="32">
        <f t="shared" si="6"/>
        <v>3304.50165</v>
      </c>
      <c r="H72" s="32">
        <f t="shared" si="7"/>
        <v>2793.35</v>
      </c>
      <c r="I72" s="33">
        <v>2793.35</v>
      </c>
      <c r="J72" s="33">
        <v>0</v>
      </c>
      <c r="K72" s="32">
        <v>222</v>
      </c>
      <c r="L72" s="32">
        <f>VLOOKUP(B72,'[1]Sheet2'!$D$3:$E$611,2,0)</f>
        <v>289.15165</v>
      </c>
      <c r="M72" s="32">
        <f t="shared" si="5"/>
        <v>0</v>
      </c>
      <c r="N72" s="34">
        <f t="shared" si="8"/>
        <v>0</v>
      </c>
      <c r="O72" s="34">
        <v>0</v>
      </c>
      <c r="P72" s="34">
        <v>0</v>
      </c>
      <c r="Q72" s="34"/>
      <c r="R72" s="34"/>
      <c r="S72" s="34"/>
    </row>
    <row r="73" spans="1:19" s="38" customFormat="1" ht="16.5" customHeight="1">
      <c r="A73" s="31"/>
      <c r="B73" s="31" t="s">
        <v>859</v>
      </c>
      <c r="C73" s="36"/>
      <c r="D73" s="36"/>
      <c r="E73" s="36" t="s">
        <v>349</v>
      </c>
      <c r="F73" s="37" t="s">
        <v>407</v>
      </c>
      <c r="G73" s="32">
        <f t="shared" si="6"/>
        <v>1691.35</v>
      </c>
      <c r="H73" s="32">
        <f t="shared" si="7"/>
        <v>1691.35</v>
      </c>
      <c r="I73" s="33">
        <v>1691.35</v>
      </c>
      <c r="J73" s="33">
        <v>0</v>
      </c>
      <c r="K73" s="32"/>
      <c r="L73" s="32"/>
      <c r="M73" s="32">
        <f t="shared" si="5"/>
        <v>0</v>
      </c>
      <c r="N73" s="34">
        <f t="shared" si="8"/>
        <v>0</v>
      </c>
      <c r="O73" s="34">
        <v>0</v>
      </c>
      <c r="P73" s="34">
        <v>0</v>
      </c>
      <c r="Q73" s="34"/>
      <c r="R73" s="34"/>
      <c r="S73" s="34"/>
    </row>
    <row r="74" spans="1:19" s="38" customFormat="1" ht="16.5" customHeight="1">
      <c r="A74" s="31"/>
      <c r="B74" s="31" t="s">
        <v>80</v>
      </c>
      <c r="C74" s="36"/>
      <c r="D74" s="36"/>
      <c r="E74" s="36" t="s">
        <v>353</v>
      </c>
      <c r="F74" s="37" t="s">
        <v>408</v>
      </c>
      <c r="G74" s="32">
        <f t="shared" si="6"/>
        <v>146</v>
      </c>
      <c r="H74" s="32">
        <f t="shared" si="7"/>
        <v>146</v>
      </c>
      <c r="I74" s="33">
        <v>146</v>
      </c>
      <c r="J74" s="33">
        <v>0</v>
      </c>
      <c r="K74" s="32"/>
      <c r="L74" s="32"/>
      <c r="M74" s="32">
        <f t="shared" si="5"/>
        <v>0</v>
      </c>
      <c r="N74" s="34">
        <f t="shared" si="8"/>
        <v>0</v>
      </c>
      <c r="O74" s="34">
        <v>0</v>
      </c>
      <c r="P74" s="34">
        <v>0</v>
      </c>
      <c r="Q74" s="34"/>
      <c r="R74" s="34"/>
      <c r="S74" s="34"/>
    </row>
    <row r="75" spans="1:19" s="38" customFormat="1" ht="16.5" customHeight="1">
      <c r="A75" s="31"/>
      <c r="B75" s="31" t="s">
        <v>201</v>
      </c>
      <c r="C75" s="36"/>
      <c r="D75" s="36"/>
      <c r="E75" s="36" t="s">
        <v>356</v>
      </c>
      <c r="F75" s="37" t="s">
        <v>450</v>
      </c>
      <c r="G75" s="32">
        <f t="shared" si="6"/>
        <v>50</v>
      </c>
      <c r="H75" s="32">
        <f t="shared" si="7"/>
        <v>50</v>
      </c>
      <c r="I75" s="33">
        <v>50</v>
      </c>
      <c r="J75" s="33">
        <v>0</v>
      </c>
      <c r="K75" s="32"/>
      <c r="L75" s="32"/>
      <c r="M75" s="32">
        <f t="shared" si="5"/>
        <v>0</v>
      </c>
      <c r="N75" s="34">
        <f t="shared" si="8"/>
        <v>0</v>
      </c>
      <c r="O75" s="34">
        <v>0</v>
      </c>
      <c r="P75" s="34">
        <v>0</v>
      </c>
      <c r="Q75" s="34"/>
      <c r="R75" s="34"/>
      <c r="S75" s="34"/>
    </row>
    <row r="76" spans="1:19" s="38" customFormat="1" ht="16.5" customHeight="1">
      <c r="A76" s="31"/>
      <c r="B76" s="31" t="s">
        <v>200</v>
      </c>
      <c r="C76" s="36"/>
      <c r="D76" s="36"/>
      <c r="E76" s="36" t="s">
        <v>359</v>
      </c>
      <c r="F76" s="37" t="s">
        <v>451</v>
      </c>
      <c r="G76" s="32">
        <f t="shared" si="6"/>
        <v>798</v>
      </c>
      <c r="H76" s="32">
        <f t="shared" si="7"/>
        <v>320</v>
      </c>
      <c r="I76" s="33">
        <v>320</v>
      </c>
      <c r="J76" s="33">
        <v>0</v>
      </c>
      <c r="K76" s="32">
        <v>192</v>
      </c>
      <c r="L76" s="32">
        <f>VLOOKUP(B76,'[1]市直（公共预算）'!$B$2:$C$116,2,0)</f>
        <v>286</v>
      </c>
      <c r="M76" s="32">
        <f t="shared" si="5"/>
        <v>0</v>
      </c>
      <c r="N76" s="34">
        <f t="shared" si="8"/>
        <v>0</v>
      </c>
      <c r="O76" s="34">
        <v>0</v>
      </c>
      <c r="P76" s="34">
        <v>0</v>
      </c>
      <c r="Q76" s="34"/>
      <c r="R76" s="34"/>
      <c r="S76" s="34"/>
    </row>
    <row r="77" spans="1:19" s="38" customFormat="1" ht="16.5" customHeight="1">
      <c r="A77" s="31"/>
      <c r="B77" s="31" t="s">
        <v>79</v>
      </c>
      <c r="C77" s="36"/>
      <c r="D77" s="36"/>
      <c r="E77" s="36" t="s">
        <v>358</v>
      </c>
      <c r="F77" s="37" t="s">
        <v>452</v>
      </c>
      <c r="G77" s="32">
        <f t="shared" si="6"/>
        <v>619.15165</v>
      </c>
      <c r="H77" s="32">
        <f t="shared" si="7"/>
        <v>586</v>
      </c>
      <c r="I77" s="33">
        <v>586</v>
      </c>
      <c r="J77" s="33">
        <v>0</v>
      </c>
      <c r="K77" s="32">
        <v>30</v>
      </c>
      <c r="L77" s="32">
        <f>VLOOKUP(B77,'[1]市直（公共预算）'!$B$2:$C$116,2,0)</f>
        <v>3.15165</v>
      </c>
      <c r="M77" s="32">
        <f t="shared" si="5"/>
        <v>0</v>
      </c>
      <c r="N77" s="34">
        <f t="shared" si="8"/>
        <v>0</v>
      </c>
      <c r="O77" s="34">
        <v>0</v>
      </c>
      <c r="P77" s="34">
        <v>0</v>
      </c>
      <c r="Q77" s="34"/>
      <c r="R77" s="34"/>
      <c r="S77" s="34"/>
    </row>
    <row r="78" spans="1:19" s="38" customFormat="1" ht="16.5" customHeight="1">
      <c r="A78" s="31"/>
      <c r="B78" s="31" t="s">
        <v>860</v>
      </c>
      <c r="C78" s="36"/>
      <c r="D78" s="36" t="s">
        <v>326</v>
      </c>
      <c r="E78" s="36"/>
      <c r="F78" s="37" t="s">
        <v>453</v>
      </c>
      <c r="G78" s="32">
        <v>1050</v>
      </c>
      <c r="H78" s="32">
        <f t="shared" si="7"/>
        <v>969.68</v>
      </c>
      <c r="I78" s="33">
        <v>969.68</v>
      </c>
      <c r="J78" s="33">
        <v>0</v>
      </c>
      <c r="K78" s="32"/>
      <c r="L78" s="32">
        <v>80</v>
      </c>
      <c r="M78" s="32">
        <f t="shared" si="5"/>
        <v>0</v>
      </c>
      <c r="N78" s="34">
        <f t="shared" si="8"/>
        <v>0</v>
      </c>
      <c r="O78" s="34">
        <v>0</v>
      </c>
      <c r="P78" s="34">
        <v>0</v>
      </c>
      <c r="Q78" s="34"/>
      <c r="R78" s="34"/>
      <c r="S78" s="34"/>
    </row>
    <row r="79" spans="1:19" s="38" customFormat="1" ht="16.5" customHeight="1">
      <c r="A79" s="31"/>
      <c r="B79" s="31" t="s">
        <v>861</v>
      </c>
      <c r="C79" s="36"/>
      <c r="D79" s="36"/>
      <c r="E79" s="36" t="s">
        <v>349</v>
      </c>
      <c r="F79" s="37" t="s">
        <v>407</v>
      </c>
      <c r="G79" s="32">
        <f t="shared" si="6"/>
        <v>240</v>
      </c>
      <c r="H79" s="32">
        <f t="shared" si="7"/>
        <v>240</v>
      </c>
      <c r="I79" s="33">
        <v>240</v>
      </c>
      <c r="J79" s="33">
        <v>0</v>
      </c>
      <c r="K79" s="32"/>
      <c r="L79" s="32"/>
      <c r="M79" s="32">
        <f t="shared" si="5"/>
        <v>0</v>
      </c>
      <c r="N79" s="34">
        <f t="shared" si="8"/>
        <v>0</v>
      </c>
      <c r="O79" s="34">
        <v>0</v>
      </c>
      <c r="P79" s="34">
        <v>0</v>
      </c>
      <c r="Q79" s="34"/>
      <c r="R79" s="34"/>
      <c r="S79" s="34"/>
    </row>
    <row r="80" spans="1:19" s="38" customFormat="1" ht="16.5" customHeight="1">
      <c r="A80" s="31"/>
      <c r="B80" s="31" t="s">
        <v>66</v>
      </c>
      <c r="C80" s="36"/>
      <c r="D80" s="36"/>
      <c r="E80" s="36" t="s">
        <v>362</v>
      </c>
      <c r="F80" s="37" t="s">
        <v>454</v>
      </c>
      <c r="G80" s="32">
        <f t="shared" si="6"/>
        <v>291</v>
      </c>
      <c r="H80" s="32">
        <f t="shared" si="7"/>
        <v>291</v>
      </c>
      <c r="I80" s="33">
        <v>291</v>
      </c>
      <c r="J80" s="33">
        <v>0</v>
      </c>
      <c r="K80" s="32"/>
      <c r="L80" s="32"/>
      <c r="M80" s="32">
        <f t="shared" si="5"/>
        <v>0</v>
      </c>
      <c r="N80" s="34">
        <f t="shared" si="8"/>
        <v>0</v>
      </c>
      <c r="O80" s="34">
        <v>0</v>
      </c>
      <c r="P80" s="34">
        <v>0</v>
      </c>
      <c r="Q80" s="34"/>
      <c r="R80" s="34"/>
      <c r="S80" s="34"/>
    </row>
    <row r="81" spans="1:19" s="38" customFormat="1" ht="16.5" customHeight="1">
      <c r="A81" s="31"/>
      <c r="B81" s="31" t="s">
        <v>862</v>
      </c>
      <c r="C81" s="36"/>
      <c r="D81" s="36"/>
      <c r="E81" s="36" t="s">
        <v>363</v>
      </c>
      <c r="F81" s="37" t="s">
        <v>373</v>
      </c>
      <c r="G81" s="32">
        <f t="shared" si="6"/>
        <v>32.160000000000004</v>
      </c>
      <c r="H81" s="32">
        <f t="shared" si="7"/>
        <v>32.160000000000004</v>
      </c>
      <c r="I81" s="33">
        <v>32.160000000000004</v>
      </c>
      <c r="J81" s="33">
        <v>0</v>
      </c>
      <c r="K81" s="32"/>
      <c r="L81" s="32"/>
      <c r="M81" s="32">
        <f aca="true" t="shared" si="9" ref="M81:M107">N81+R81+S81</f>
        <v>0</v>
      </c>
      <c r="N81" s="34">
        <f t="shared" si="8"/>
        <v>0</v>
      </c>
      <c r="O81" s="34">
        <v>0</v>
      </c>
      <c r="P81" s="34">
        <v>0</v>
      </c>
      <c r="Q81" s="34"/>
      <c r="R81" s="34"/>
      <c r="S81" s="34"/>
    </row>
    <row r="82" spans="1:19" s="38" customFormat="1" ht="16.5" customHeight="1">
      <c r="A82" s="31"/>
      <c r="B82" s="31" t="s">
        <v>67</v>
      </c>
      <c r="C82" s="36"/>
      <c r="D82" s="36"/>
      <c r="E82" s="36" t="s">
        <v>358</v>
      </c>
      <c r="F82" s="37" t="s">
        <v>455</v>
      </c>
      <c r="G82" s="32">
        <f t="shared" si="6"/>
        <v>487</v>
      </c>
      <c r="H82" s="32">
        <f t="shared" si="7"/>
        <v>407</v>
      </c>
      <c r="I82" s="33">
        <v>407</v>
      </c>
      <c r="J82" s="33">
        <v>0</v>
      </c>
      <c r="K82" s="32"/>
      <c r="L82" s="32">
        <v>80</v>
      </c>
      <c r="M82" s="32">
        <f t="shared" si="9"/>
        <v>0</v>
      </c>
      <c r="N82" s="34">
        <f t="shared" si="8"/>
        <v>0</v>
      </c>
      <c r="O82" s="34">
        <v>0</v>
      </c>
      <c r="P82" s="34">
        <v>0</v>
      </c>
      <c r="Q82" s="34"/>
      <c r="R82" s="34"/>
      <c r="S82" s="34"/>
    </row>
    <row r="83" spans="1:19" s="38" customFormat="1" ht="16.5" customHeight="1">
      <c r="A83" s="31"/>
      <c r="B83" s="31" t="s">
        <v>863</v>
      </c>
      <c r="C83" s="36"/>
      <c r="D83" s="36" t="s">
        <v>327</v>
      </c>
      <c r="E83" s="36"/>
      <c r="F83" s="37" t="s">
        <v>456</v>
      </c>
      <c r="G83" s="32">
        <f t="shared" si="6"/>
        <v>2505.87</v>
      </c>
      <c r="H83" s="32">
        <f t="shared" si="7"/>
        <v>2505.87</v>
      </c>
      <c r="I83" s="33">
        <v>2505.87</v>
      </c>
      <c r="J83" s="33">
        <v>0</v>
      </c>
      <c r="K83" s="32"/>
      <c r="L83" s="32">
        <f>VLOOKUP(B83,'[1]Sheet2'!$D$3:$E$611,2,0)</f>
        <v>0</v>
      </c>
      <c r="M83" s="32">
        <f t="shared" si="9"/>
        <v>0</v>
      </c>
      <c r="N83" s="34">
        <f t="shared" si="8"/>
        <v>0</v>
      </c>
      <c r="O83" s="34">
        <v>0</v>
      </c>
      <c r="P83" s="34">
        <v>0</v>
      </c>
      <c r="Q83" s="34"/>
      <c r="R83" s="34"/>
      <c r="S83" s="34"/>
    </row>
    <row r="84" spans="1:19" s="38" customFormat="1" ht="16.5" customHeight="1">
      <c r="A84" s="31"/>
      <c r="B84" s="31" t="s">
        <v>864</v>
      </c>
      <c r="C84" s="36"/>
      <c r="D84" s="36"/>
      <c r="E84" s="36" t="s">
        <v>349</v>
      </c>
      <c r="F84" s="37" t="s">
        <v>407</v>
      </c>
      <c r="G84" s="32">
        <f t="shared" si="6"/>
        <v>1933.87</v>
      </c>
      <c r="H84" s="32">
        <f t="shared" si="7"/>
        <v>1933.87</v>
      </c>
      <c r="I84" s="33">
        <v>1933.87</v>
      </c>
      <c r="J84" s="33">
        <v>0</v>
      </c>
      <c r="K84" s="32"/>
      <c r="L84" s="32"/>
      <c r="M84" s="32">
        <f t="shared" si="9"/>
        <v>0</v>
      </c>
      <c r="N84" s="34">
        <f t="shared" si="8"/>
        <v>0</v>
      </c>
      <c r="O84" s="34">
        <v>0</v>
      </c>
      <c r="P84" s="34">
        <v>0</v>
      </c>
      <c r="Q84" s="34"/>
      <c r="R84" s="34"/>
      <c r="S84" s="34"/>
    </row>
    <row r="85" spans="1:19" s="38" customFormat="1" ht="16.5" customHeight="1">
      <c r="A85" s="31"/>
      <c r="B85" s="31" t="s">
        <v>266</v>
      </c>
      <c r="C85" s="36"/>
      <c r="D85" s="36"/>
      <c r="E85" s="36" t="s">
        <v>353</v>
      </c>
      <c r="F85" s="37" t="s">
        <v>408</v>
      </c>
      <c r="G85" s="32">
        <f t="shared" si="6"/>
        <v>165</v>
      </c>
      <c r="H85" s="32">
        <f t="shared" si="7"/>
        <v>165</v>
      </c>
      <c r="I85" s="33">
        <v>165</v>
      </c>
      <c r="J85" s="33">
        <v>0</v>
      </c>
      <c r="K85" s="32"/>
      <c r="L85" s="32"/>
      <c r="M85" s="32">
        <f t="shared" si="9"/>
        <v>0</v>
      </c>
      <c r="N85" s="34">
        <f t="shared" si="8"/>
        <v>0</v>
      </c>
      <c r="O85" s="34">
        <v>0</v>
      </c>
      <c r="P85" s="34">
        <v>0</v>
      </c>
      <c r="Q85" s="34"/>
      <c r="R85" s="34"/>
      <c r="S85" s="34"/>
    </row>
    <row r="86" spans="1:19" s="38" customFormat="1" ht="16.5" customHeight="1">
      <c r="A86" s="31"/>
      <c r="B86" s="31" t="s">
        <v>320</v>
      </c>
      <c r="C86" s="36"/>
      <c r="D86" s="36"/>
      <c r="E86" s="36" t="s">
        <v>361</v>
      </c>
      <c r="F86" s="37" t="s">
        <v>457</v>
      </c>
      <c r="G86" s="32">
        <f t="shared" si="6"/>
        <v>210</v>
      </c>
      <c r="H86" s="32">
        <f t="shared" si="7"/>
        <v>210</v>
      </c>
      <c r="I86" s="33">
        <v>210</v>
      </c>
      <c r="J86" s="33">
        <v>0</v>
      </c>
      <c r="K86" s="32"/>
      <c r="L86" s="32"/>
      <c r="M86" s="32">
        <f t="shared" si="9"/>
        <v>0</v>
      </c>
      <c r="N86" s="34">
        <f t="shared" si="8"/>
        <v>0</v>
      </c>
      <c r="O86" s="34">
        <v>0</v>
      </c>
      <c r="P86" s="34">
        <v>0</v>
      </c>
      <c r="Q86" s="34"/>
      <c r="R86" s="34"/>
      <c r="S86" s="34"/>
    </row>
    <row r="87" spans="1:19" s="38" customFormat="1" ht="16.5" customHeight="1">
      <c r="A87" s="31"/>
      <c r="B87" s="31" t="s">
        <v>319</v>
      </c>
      <c r="C87" s="36"/>
      <c r="D87" s="36"/>
      <c r="E87" s="36" t="s">
        <v>351</v>
      </c>
      <c r="F87" s="37" t="s">
        <v>388</v>
      </c>
      <c r="G87" s="32">
        <f t="shared" si="6"/>
        <v>60</v>
      </c>
      <c r="H87" s="32">
        <f t="shared" si="7"/>
        <v>60</v>
      </c>
      <c r="I87" s="33">
        <v>60</v>
      </c>
      <c r="J87" s="33">
        <v>0</v>
      </c>
      <c r="K87" s="32"/>
      <c r="L87" s="32"/>
      <c r="M87" s="32">
        <f t="shared" si="9"/>
        <v>0</v>
      </c>
      <c r="N87" s="34">
        <f t="shared" si="8"/>
        <v>0</v>
      </c>
      <c r="O87" s="34">
        <v>0</v>
      </c>
      <c r="P87" s="34">
        <v>0</v>
      </c>
      <c r="Q87" s="34"/>
      <c r="R87" s="34"/>
      <c r="S87" s="34"/>
    </row>
    <row r="88" spans="1:19" s="38" customFormat="1" ht="16.5" customHeight="1">
      <c r="A88" s="31"/>
      <c r="B88" s="31" t="s">
        <v>292</v>
      </c>
      <c r="C88" s="36"/>
      <c r="D88" s="36"/>
      <c r="E88" s="36" t="s">
        <v>362</v>
      </c>
      <c r="F88" s="37" t="s">
        <v>458</v>
      </c>
      <c r="G88" s="32">
        <f t="shared" si="6"/>
        <v>15</v>
      </c>
      <c r="H88" s="32">
        <f t="shared" si="7"/>
        <v>15</v>
      </c>
      <c r="I88" s="33">
        <v>15</v>
      </c>
      <c r="J88" s="33">
        <v>0</v>
      </c>
      <c r="K88" s="32"/>
      <c r="L88" s="32"/>
      <c r="M88" s="32">
        <f t="shared" si="9"/>
        <v>0</v>
      </c>
      <c r="N88" s="34">
        <f t="shared" si="8"/>
        <v>0</v>
      </c>
      <c r="O88" s="34">
        <v>0</v>
      </c>
      <c r="P88" s="34">
        <v>0</v>
      </c>
      <c r="Q88" s="34"/>
      <c r="R88" s="34"/>
      <c r="S88" s="34"/>
    </row>
    <row r="89" spans="1:19" s="38" customFormat="1" ht="16.5" customHeight="1">
      <c r="A89" s="31"/>
      <c r="B89" s="31" t="s">
        <v>318</v>
      </c>
      <c r="C89" s="36"/>
      <c r="D89" s="36"/>
      <c r="E89" s="36" t="s">
        <v>366</v>
      </c>
      <c r="F89" s="37" t="s">
        <v>435</v>
      </c>
      <c r="G89" s="32">
        <f t="shared" si="6"/>
        <v>18</v>
      </c>
      <c r="H89" s="32">
        <f t="shared" si="7"/>
        <v>18</v>
      </c>
      <c r="I89" s="33">
        <v>18</v>
      </c>
      <c r="J89" s="33">
        <v>0</v>
      </c>
      <c r="K89" s="32"/>
      <c r="L89" s="32"/>
      <c r="M89" s="32">
        <f t="shared" si="9"/>
        <v>0</v>
      </c>
      <c r="N89" s="34">
        <f t="shared" si="8"/>
        <v>0</v>
      </c>
      <c r="O89" s="34">
        <v>0</v>
      </c>
      <c r="P89" s="34">
        <v>0</v>
      </c>
      <c r="Q89" s="34"/>
      <c r="R89" s="34"/>
      <c r="S89" s="34"/>
    </row>
    <row r="90" spans="1:19" s="38" customFormat="1" ht="16.5" customHeight="1">
      <c r="A90" s="31"/>
      <c r="B90" s="31" t="s">
        <v>317</v>
      </c>
      <c r="C90" s="36"/>
      <c r="D90" s="36"/>
      <c r="E90" s="36" t="s">
        <v>358</v>
      </c>
      <c r="F90" s="37" t="s">
        <v>459</v>
      </c>
      <c r="G90" s="32">
        <f t="shared" si="6"/>
        <v>104</v>
      </c>
      <c r="H90" s="32">
        <f t="shared" si="7"/>
        <v>104</v>
      </c>
      <c r="I90" s="33">
        <v>104</v>
      </c>
      <c r="J90" s="33">
        <v>0</v>
      </c>
      <c r="K90" s="32"/>
      <c r="L90" s="32"/>
      <c r="M90" s="32">
        <f t="shared" si="9"/>
        <v>0</v>
      </c>
      <c r="N90" s="34">
        <f t="shared" si="8"/>
        <v>0</v>
      </c>
      <c r="O90" s="34">
        <v>0</v>
      </c>
      <c r="P90" s="34">
        <v>0</v>
      </c>
      <c r="Q90" s="34"/>
      <c r="R90" s="34"/>
      <c r="S90" s="34"/>
    </row>
    <row r="91" spans="1:19" s="38" customFormat="1" ht="16.5" customHeight="1">
      <c r="A91" s="31"/>
      <c r="B91" s="31" t="s">
        <v>865</v>
      </c>
      <c r="C91" s="36"/>
      <c r="D91" s="36" t="s">
        <v>329</v>
      </c>
      <c r="E91" s="36"/>
      <c r="F91" s="37" t="s">
        <v>460</v>
      </c>
      <c r="G91" s="32">
        <f t="shared" si="6"/>
        <v>2032.4299999999998</v>
      </c>
      <c r="H91" s="32">
        <f t="shared" si="7"/>
        <v>2032.4299999999998</v>
      </c>
      <c r="I91" s="33">
        <v>2032.4299999999998</v>
      </c>
      <c r="J91" s="33">
        <v>0</v>
      </c>
      <c r="K91" s="32"/>
      <c r="L91" s="32">
        <f>VLOOKUP(B91,'[1]Sheet2'!$D$3:$E$611,2,0)</f>
        <v>0</v>
      </c>
      <c r="M91" s="32">
        <f t="shared" si="9"/>
        <v>0</v>
      </c>
      <c r="N91" s="34">
        <f t="shared" si="8"/>
        <v>0</v>
      </c>
      <c r="O91" s="34">
        <v>0</v>
      </c>
      <c r="P91" s="34">
        <v>0</v>
      </c>
      <c r="Q91" s="34"/>
      <c r="R91" s="34"/>
      <c r="S91" s="34"/>
    </row>
    <row r="92" spans="1:19" s="38" customFormat="1" ht="16.5" customHeight="1">
      <c r="A92" s="31"/>
      <c r="B92" s="31" t="s">
        <v>866</v>
      </c>
      <c r="C92" s="36"/>
      <c r="D92" s="36"/>
      <c r="E92" s="36" t="s">
        <v>349</v>
      </c>
      <c r="F92" s="37" t="s">
        <v>407</v>
      </c>
      <c r="G92" s="32">
        <f t="shared" si="6"/>
        <v>1141.43</v>
      </c>
      <c r="H92" s="32">
        <f t="shared" si="7"/>
        <v>1141.43</v>
      </c>
      <c r="I92" s="33">
        <v>1141.43</v>
      </c>
      <c r="J92" s="33">
        <v>0</v>
      </c>
      <c r="K92" s="32"/>
      <c r="L92" s="32"/>
      <c r="M92" s="32">
        <f t="shared" si="9"/>
        <v>0</v>
      </c>
      <c r="N92" s="34">
        <f t="shared" si="8"/>
        <v>0</v>
      </c>
      <c r="O92" s="34">
        <v>0</v>
      </c>
      <c r="P92" s="34">
        <v>0</v>
      </c>
      <c r="Q92" s="34"/>
      <c r="R92" s="34"/>
      <c r="S92" s="34"/>
    </row>
    <row r="93" spans="1:19" s="38" customFormat="1" ht="16.5" customHeight="1">
      <c r="A93" s="31"/>
      <c r="B93" s="31" t="s">
        <v>311</v>
      </c>
      <c r="C93" s="36"/>
      <c r="D93" s="36"/>
      <c r="E93" s="36" t="s">
        <v>362</v>
      </c>
      <c r="F93" s="37" t="s">
        <v>461</v>
      </c>
      <c r="G93" s="32">
        <f t="shared" si="6"/>
        <v>320</v>
      </c>
      <c r="H93" s="32">
        <f t="shared" si="7"/>
        <v>320</v>
      </c>
      <c r="I93" s="33">
        <v>320</v>
      </c>
      <c r="J93" s="33">
        <v>0</v>
      </c>
      <c r="K93" s="32"/>
      <c r="L93" s="32"/>
      <c r="M93" s="32">
        <f t="shared" si="9"/>
        <v>0</v>
      </c>
      <c r="N93" s="34">
        <f t="shared" si="8"/>
        <v>0</v>
      </c>
      <c r="O93" s="34">
        <v>0</v>
      </c>
      <c r="P93" s="34">
        <v>0</v>
      </c>
      <c r="Q93" s="34"/>
      <c r="R93" s="34"/>
      <c r="S93" s="34"/>
    </row>
    <row r="94" spans="1:19" s="38" customFormat="1" ht="16.5" customHeight="1">
      <c r="A94" s="31"/>
      <c r="B94" s="31" t="s">
        <v>315</v>
      </c>
      <c r="C94" s="36"/>
      <c r="D94" s="36"/>
      <c r="E94" s="36" t="s">
        <v>366</v>
      </c>
      <c r="F94" s="37" t="s">
        <v>462</v>
      </c>
      <c r="G94" s="32">
        <f t="shared" si="6"/>
        <v>250</v>
      </c>
      <c r="H94" s="32">
        <f t="shared" si="7"/>
        <v>250</v>
      </c>
      <c r="I94" s="33">
        <v>250</v>
      </c>
      <c r="J94" s="33">
        <v>0</v>
      </c>
      <c r="K94" s="32"/>
      <c r="L94" s="32"/>
      <c r="M94" s="32">
        <f t="shared" si="9"/>
        <v>0</v>
      </c>
      <c r="N94" s="34">
        <f t="shared" si="8"/>
        <v>0</v>
      </c>
      <c r="O94" s="34">
        <v>0</v>
      </c>
      <c r="P94" s="34">
        <v>0</v>
      </c>
      <c r="Q94" s="34"/>
      <c r="R94" s="34"/>
      <c r="S94" s="34"/>
    </row>
    <row r="95" spans="1:19" s="38" customFormat="1" ht="16.5" customHeight="1">
      <c r="A95" s="31"/>
      <c r="B95" s="31" t="s">
        <v>313</v>
      </c>
      <c r="C95" s="36"/>
      <c r="D95" s="36"/>
      <c r="E95" s="36" t="s">
        <v>370</v>
      </c>
      <c r="F95" s="37" t="s">
        <v>463</v>
      </c>
      <c r="G95" s="32">
        <f t="shared" si="6"/>
        <v>240</v>
      </c>
      <c r="H95" s="32">
        <f t="shared" si="7"/>
        <v>240</v>
      </c>
      <c r="I95" s="33">
        <v>240</v>
      </c>
      <c r="J95" s="33">
        <v>0</v>
      </c>
      <c r="K95" s="32"/>
      <c r="L95" s="32"/>
      <c r="M95" s="32">
        <f t="shared" si="9"/>
        <v>0</v>
      </c>
      <c r="N95" s="34">
        <f t="shared" si="8"/>
        <v>0</v>
      </c>
      <c r="O95" s="34">
        <v>0</v>
      </c>
      <c r="P95" s="34">
        <v>0</v>
      </c>
      <c r="Q95" s="34"/>
      <c r="R95" s="34"/>
      <c r="S95" s="34"/>
    </row>
    <row r="96" spans="1:19" s="38" customFormat="1" ht="16.5" customHeight="1">
      <c r="A96" s="31"/>
      <c r="B96" s="31" t="s">
        <v>314</v>
      </c>
      <c r="C96" s="36"/>
      <c r="D96" s="36"/>
      <c r="E96" s="36" t="s">
        <v>322</v>
      </c>
      <c r="F96" s="37" t="s">
        <v>435</v>
      </c>
      <c r="G96" s="32">
        <f t="shared" si="6"/>
        <v>20</v>
      </c>
      <c r="H96" s="32">
        <f t="shared" si="7"/>
        <v>20</v>
      </c>
      <c r="I96" s="33">
        <v>20</v>
      </c>
      <c r="J96" s="33">
        <v>0</v>
      </c>
      <c r="K96" s="32"/>
      <c r="L96" s="32"/>
      <c r="M96" s="32">
        <f t="shared" si="9"/>
        <v>0</v>
      </c>
      <c r="N96" s="34">
        <f t="shared" si="8"/>
        <v>0</v>
      </c>
      <c r="O96" s="34">
        <v>0</v>
      </c>
      <c r="P96" s="34">
        <v>0</v>
      </c>
      <c r="Q96" s="34"/>
      <c r="R96" s="34"/>
      <c r="S96" s="34"/>
    </row>
    <row r="97" spans="1:19" s="38" customFormat="1" ht="16.5" customHeight="1">
      <c r="A97" s="31"/>
      <c r="B97" s="31" t="s">
        <v>312</v>
      </c>
      <c r="C97" s="36"/>
      <c r="D97" s="36"/>
      <c r="E97" s="36" t="s">
        <v>358</v>
      </c>
      <c r="F97" s="37" t="s">
        <v>464</v>
      </c>
      <c r="G97" s="32">
        <f t="shared" si="6"/>
        <v>61</v>
      </c>
      <c r="H97" s="32">
        <f t="shared" si="7"/>
        <v>61</v>
      </c>
      <c r="I97" s="33">
        <v>61</v>
      </c>
      <c r="J97" s="33">
        <v>0</v>
      </c>
      <c r="K97" s="32"/>
      <c r="L97" s="32"/>
      <c r="M97" s="32">
        <f t="shared" si="9"/>
        <v>0</v>
      </c>
      <c r="N97" s="34">
        <f t="shared" si="8"/>
        <v>0</v>
      </c>
      <c r="O97" s="34">
        <v>0</v>
      </c>
      <c r="P97" s="34">
        <v>0</v>
      </c>
      <c r="Q97" s="34"/>
      <c r="R97" s="34"/>
      <c r="S97" s="34"/>
    </row>
    <row r="98" spans="1:19" s="38" customFormat="1" ht="16.5" customHeight="1">
      <c r="A98" s="31"/>
      <c r="B98" s="31" t="s">
        <v>867</v>
      </c>
      <c r="C98" s="36"/>
      <c r="D98" s="40" t="s">
        <v>1079</v>
      </c>
      <c r="E98" s="36"/>
      <c r="F98" s="37" t="s">
        <v>1080</v>
      </c>
      <c r="G98" s="32">
        <f t="shared" si="6"/>
        <v>16</v>
      </c>
      <c r="H98" s="32"/>
      <c r="I98" s="33"/>
      <c r="J98" s="33">
        <v>0</v>
      </c>
      <c r="K98" s="32">
        <v>16</v>
      </c>
      <c r="L98" s="32">
        <f>VLOOKUP(B98,'[1]Sheet2'!$D$3:$E$611,2,0)</f>
        <v>0</v>
      </c>
      <c r="M98" s="32">
        <f t="shared" si="9"/>
        <v>0</v>
      </c>
      <c r="N98" s="34">
        <f>O98+P98+Q98</f>
        <v>0</v>
      </c>
      <c r="O98" s="34">
        <v>0</v>
      </c>
      <c r="P98" s="34">
        <v>0</v>
      </c>
      <c r="Q98" s="34"/>
      <c r="R98" s="34"/>
      <c r="S98" s="34"/>
    </row>
    <row r="99" spans="1:19" s="38" customFormat="1" ht="16.5" customHeight="1">
      <c r="A99" s="31"/>
      <c r="B99" s="31" t="s">
        <v>868</v>
      </c>
      <c r="C99" s="36"/>
      <c r="D99" s="36"/>
      <c r="E99" s="36" t="s">
        <v>358</v>
      </c>
      <c r="F99" s="37" t="s">
        <v>1081</v>
      </c>
      <c r="G99" s="32">
        <f t="shared" si="6"/>
        <v>16</v>
      </c>
      <c r="H99" s="32"/>
      <c r="I99" s="33"/>
      <c r="J99" s="33">
        <v>0</v>
      </c>
      <c r="K99" s="32">
        <v>16</v>
      </c>
      <c r="L99" s="32"/>
      <c r="M99" s="32">
        <f t="shared" si="9"/>
        <v>0</v>
      </c>
      <c r="N99" s="34">
        <f>O99+P99+Q99</f>
        <v>0</v>
      </c>
      <c r="O99" s="34">
        <v>0</v>
      </c>
      <c r="P99" s="34">
        <v>0</v>
      </c>
      <c r="Q99" s="34"/>
      <c r="R99" s="34"/>
      <c r="S99" s="34"/>
    </row>
    <row r="100" spans="1:19" s="38" customFormat="1" ht="16.5" customHeight="1">
      <c r="A100" s="31"/>
      <c r="B100" s="31" t="s">
        <v>869</v>
      </c>
      <c r="C100" s="36"/>
      <c r="D100" s="36" t="s">
        <v>335</v>
      </c>
      <c r="E100" s="36"/>
      <c r="F100" s="37" t="s">
        <v>465</v>
      </c>
      <c r="G100" s="32">
        <f t="shared" si="6"/>
        <v>320.45000000000005</v>
      </c>
      <c r="H100" s="32">
        <f t="shared" si="7"/>
        <v>320.45000000000005</v>
      </c>
      <c r="I100" s="33">
        <v>320.45000000000005</v>
      </c>
      <c r="J100" s="33">
        <v>0</v>
      </c>
      <c r="K100" s="32"/>
      <c r="L100" s="32">
        <f>VLOOKUP(B100,'[1]Sheet2'!$D$3:$E$611,2,0)</f>
        <v>0</v>
      </c>
      <c r="M100" s="32">
        <f t="shared" si="9"/>
        <v>0</v>
      </c>
      <c r="N100" s="34">
        <f t="shared" si="8"/>
        <v>0</v>
      </c>
      <c r="O100" s="34">
        <v>0</v>
      </c>
      <c r="P100" s="34">
        <v>0</v>
      </c>
      <c r="Q100" s="34"/>
      <c r="R100" s="34"/>
      <c r="S100" s="34"/>
    </row>
    <row r="101" spans="1:19" s="38" customFormat="1" ht="16.5" customHeight="1">
      <c r="A101" s="31"/>
      <c r="B101" s="31" t="s">
        <v>870</v>
      </c>
      <c r="C101" s="36"/>
      <c r="D101" s="36"/>
      <c r="E101" s="36" t="s">
        <v>349</v>
      </c>
      <c r="F101" s="37" t="s">
        <v>407</v>
      </c>
      <c r="G101" s="32">
        <f t="shared" si="6"/>
        <v>233.93</v>
      </c>
      <c r="H101" s="32">
        <f t="shared" si="7"/>
        <v>233.93</v>
      </c>
      <c r="I101" s="33">
        <v>233.93</v>
      </c>
      <c r="J101" s="33">
        <v>0</v>
      </c>
      <c r="K101" s="32"/>
      <c r="L101" s="32"/>
      <c r="M101" s="32">
        <f t="shared" si="9"/>
        <v>0</v>
      </c>
      <c r="N101" s="34">
        <f t="shared" si="8"/>
        <v>0</v>
      </c>
      <c r="O101" s="34">
        <v>0</v>
      </c>
      <c r="P101" s="34">
        <v>0</v>
      </c>
      <c r="Q101" s="34"/>
      <c r="R101" s="34"/>
      <c r="S101" s="34"/>
    </row>
    <row r="102" spans="1:19" s="38" customFormat="1" ht="16.5" customHeight="1">
      <c r="A102" s="31"/>
      <c r="B102" s="31" t="s">
        <v>220</v>
      </c>
      <c r="C102" s="36"/>
      <c r="D102" s="36"/>
      <c r="E102" s="36" t="s">
        <v>361</v>
      </c>
      <c r="F102" s="37" t="s">
        <v>466</v>
      </c>
      <c r="G102" s="32">
        <f t="shared" si="6"/>
        <v>39</v>
      </c>
      <c r="H102" s="32">
        <f t="shared" si="7"/>
        <v>39</v>
      </c>
      <c r="I102" s="33">
        <v>39</v>
      </c>
      <c r="J102" s="33">
        <v>0</v>
      </c>
      <c r="K102" s="32"/>
      <c r="L102" s="32"/>
      <c r="M102" s="32">
        <f t="shared" si="9"/>
        <v>0</v>
      </c>
      <c r="N102" s="34">
        <f t="shared" si="8"/>
        <v>0</v>
      </c>
      <c r="O102" s="34">
        <v>0</v>
      </c>
      <c r="P102" s="34">
        <v>0</v>
      </c>
      <c r="Q102" s="34"/>
      <c r="R102" s="34"/>
      <c r="S102" s="34"/>
    </row>
    <row r="103" spans="1:19" s="38" customFormat="1" ht="16.5" customHeight="1">
      <c r="A103" s="31"/>
      <c r="B103" s="31" t="s">
        <v>871</v>
      </c>
      <c r="C103" s="36"/>
      <c r="D103" s="36"/>
      <c r="E103" s="36" t="s">
        <v>363</v>
      </c>
      <c r="F103" s="37" t="s">
        <v>373</v>
      </c>
      <c r="G103" s="32">
        <f t="shared" si="6"/>
        <v>17.52</v>
      </c>
      <c r="H103" s="32">
        <f t="shared" si="7"/>
        <v>17.52</v>
      </c>
      <c r="I103" s="33">
        <v>17.52</v>
      </c>
      <c r="J103" s="33">
        <v>0</v>
      </c>
      <c r="K103" s="32"/>
      <c r="L103" s="32"/>
      <c r="M103" s="32">
        <f t="shared" si="9"/>
        <v>0</v>
      </c>
      <c r="N103" s="34">
        <f t="shared" si="8"/>
        <v>0</v>
      </c>
      <c r="O103" s="34">
        <v>0</v>
      </c>
      <c r="P103" s="34">
        <v>0</v>
      </c>
      <c r="Q103" s="34"/>
      <c r="R103" s="34"/>
      <c r="S103" s="34"/>
    </row>
    <row r="104" spans="1:19" s="38" customFormat="1" ht="16.5" customHeight="1">
      <c r="A104" s="31"/>
      <c r="B104" s="31" t="s">
        <v>221</v>
      </c>
      <c r="C104" s="36"/>
      <c r="D104" s="36"/>
      <c r="E104" s="36" t="s">
        <v>358</v>
      </c>
      <c r="F104" s="37" t="s">
        <v>467</v>
      </c>
      <c r="G104" s="32">
        <f t="shared" si="6"/>
        <v>30</v>
      </c>
      <c r="H104" s="32">
        <f t="shared" si="7"/>
        <v>30</v>
      </c>
      <c r="I104" s="33">
        <v>30</v>
      </c>
      <c r="J104" s="33">
        <v>0</v>
      </c>
      <c r="K104" s="32"/>
      <c r="L104" s="32"/>
      <c r="M104" s="32">
        <f t="shared" si="9"/>
        <v>0</v>
      </c>
      <c r="N104" s="34">
        <f t="shared" si="8"/>
        <v>0</v>
      </c>
      <c r="O104" s="34">
        <v>0</v>
      </c>
      <c r="P104" s="34">
        <v>0</v>
      </c>
      <c r="Q104" s="34"/>
      <c r="R104" s="34"/>
      <c r="S104" s="34"/>
    </row>
    <row r="105" spans="1:19" s="38" customFormat="1" ht="16.5" customHeight="1">
      <c r="A105" s="31"/>
      <c r="B105" s="31" t="s">
        <v>872</v>
      </c>
      <c r="C105" s="36"/>
      <c r="D105" s="36" t="s">
        <v>336</v>
      </c>
      <c r="E105" s="36"/>
      <c r="F105" s="37" t="s">
        <v>468</v>
      </c>
      <c r="G105" s="32">
        <f t="shared" si="6"/>
        <v>467.61886000000004</v>
      </c>
      <c r="H105" s="32">
        <f t="shared" si="7"/>
        <v>456.54</v>
      </c>
      <c r="I105" s="33">
        <v>456.54</v>
      </c>
      <c r="J105" s="33">
        <v>0</v>
      </c>
      <c r="K105" s="32"/>
      <c r="L105" s="32">
        <f>VLOOKUP(B105,'[1]Sheet2'!$D$3:$E$611,2,0)</f>
        <v>11.07886</v>
      </c>
      <c r="M105" s="32">
        <f t="shared" si="9"/>
        <v>0</v>
      </c>
      <c r="N105" s="34">
        <f t="shared" si="8"/>
        <v>0</v>
      </c>
      <c r="O105" s="34">
        <v>0</v>
      </c>
      <c r="P105" s="34">
        <v>0</v>
      </c>
      <c r="Q105" s="34"/>
      <c r="R105" s="34"/>
      <c r="S105" s="34"/>
    </row>
    <row r="106" spans="1:19" s="38" customFormat="1" ht="16.5" customHeight="1">
      <c r="A106" s="31"/>
      <c r="B106" s="31" t="s">
        <v>873</v>
      </c>
      <c r="C106" s="36"/>
      <c r="D106" s="36"/>
      <c r="E106" s="36" t="s">
        <v>349</v>
      </c>
      <c r="F106" s="37" t="s">
        <v>407</v>
      </c>
      <c r="G106" s="32">
        <f t="shared" si="6"/>
        <v>356.91</v>
      </c>
      <c r="H106" s="32">
        <f t="shared" si="7"/>
        <v>356.91</v>
      </c>
      <c r="I106" s="33">
        <v>356.91</v>
      </c>
      <c r="J106" s="33">
        <v>0</v>
      </c>
      <c r="K106" s="32"/>
      <c r="L106" s="32"/>
      <c r="M106" s="32">
        <f t="shared" si="9"/>
        <v>0</v>
      </c>
      <c r="N106" s="34">
        <f t="shared" si="8"/>
        <v>0</v>
      </c>
      <c r="O106" s="34">
        <v>0</v>
      </c>
      <c r="P106" s="34">
        <v>0</v>
      </c>
      <c r="Q106" s="34"/>
      <c r="R106" s="34"/>
      <c r="S106" s="34"/>
    </row>
    <row r="107" spans="1:19" s="38" customFormat="1" ht="16.5" customHeight="1">
      <c r="A107" s="31"/>
      <c r="B107" s="31" t="s">
        <v>224</v>
      </c>
      <c r="C107" s="36"/>
      <c r="D107" s="36"/>
      <c r="E107" s="36" t="s">
        <v>351</v>
      </c>
      <c r="F107" s="37" t="s">
        <v>469</v>
      </c>
      <c r="G107" s="32">
        <f t="shared" si="6"/>
        <v>73</v>
      </c>
      <c r="H107" s="32">
        <f t="shared" si="7"/>
        <v>73</v>
      </c>
      <c r="I107" s="33">
        <v>73</v>
      </c>
      <c r="J107" s="33">
        <v>0</v>
      </c>
      <c r="K107" s="32"/>
      <c r="L107" s="32"/>
      <c r="M107" s="32">
        <f t="shared" si="9"/>
        <v>0</v>
      </c>
      <c r="N107" s="34">
        <f t="shared" si="8"/>
        <v>0</v>
      </c>
      <c r="O107" s="34">
        <v>0</v>
      </c>
      <c r="P107" s="34">
        <v>0</v>
      </c>
      <c r="Q107" s="34"/>
      <c r="R107" s="34"/>
      <c r="S107" s="34"/>
    </row>
    <row r="108" spans="1:19" s="38" customFormat="1" ht="16.5" customHeight="1">
      <c r="A108" s="31"/>
      <c r="B108" s="31" t="s">
        <v>874</v>
      </c>
      <c r="C108" s="36"/>
      <c r="D108" s="36"/>
      <c r="E108" s="36" t="s">
        <v>363</v>
      </c>
      <c r="F108" s="37" t="s">
        <v>373</v>
      </c>
      <c r="G108" s="32">
        <f t="shared" si="6"/>
        <v>11.63</v>
      </c>
      <c r="H108" s="32">
        <f t="shared" si="7"/>
        <v>11.63</v>
      </c>
      <c r="I108" s="33">
        <v>11.63</v>
      </c>
      <c r="J108" s="33">
        <v>0</v>
      </c>
      <c r="K108" s="32"/>
      <c r="L108" s="32"/>
      <c r="M108" s="32">
        <f aca="true" t="shared" si="10" ref="M108:M139">N108+R108+S108</f>
        <v>0</v>
      </c>
      <c r="N108" s="34">
        <f t="shared" si="8"/>
        <v>0</v>
      </c>
      <c r="O108" s="34">
        <v>0</v>
      </c>
      <c r="P108" s="34">
        <v>0</v>
      </c>
      <c r="Q108" s="34"/>
      <c r="R108" s="34"/>
      <c r="S108" s="34"/>
    </row>
    <row r="109" spans="1:19" s="38" customFormat="1" ht="16.5" customHeight="1">
      <c r="A109" s="31"/>
      <c r="B109" s="31" t="s">
        <v>298</v>
      </c>
      <c r="C109" s="36"/>
      <c r="D109" s="36"/>
      <c r="E109" s="36" t="s">
        <v>358</v>
      </c>
      <c r="F109" s="37" t="s">
        <v>470</v>
      </c>
      <c r="G109" s="32">
        <f t="shared" si="6"/>
        <v>26</v>
      </c>
      <c r="H109" s="32">
        <f t="shared" si="7"/>
        <v>15</v>
      </c>
      <c r="I109" s="33">
        <v>15</v>
      </c>
      <c r="J109" s="33">
        <v>0</v>
      </c>
      <c r="K109" s="32"/>
      <c r="L109" s="32">
        <v>11</v>
      </c>
      <c r="M109" s="32">
        <f t="shared" si="10"/>
        <v>0</v>
      </c>
      <c r="N109" s="34">
        <f t="shared" si="8"/>
        <v>0</v>
      </c>
      <c r="O109" s="34">
        <v>0</v>
      </c>
      <c r="P109" s="34">
        <v>0</v>
      </c>
      <c r="Q109" s="34"/>
      <c r="R109" s="34"/>
      <c r="S109" s="34"/>
    </row>
    <row r="110" spans="1:19" s="38" customFormat="1" ht="16.5" customHeight="1">
      <c r="A110" s="31"/>
      <c r="B110" s="31" t="s">
        <v>875</v>
      </c>
      <c r="C110" s="36"/>
      <c r="D110" s="36" t="s">
        <v>337</v>
      </c>
      <c r="E110" s="36"/>
      <c r="F110" s="37" t="s">
        <v>471</v>
      </c>
      <c r="G110" s="32">
        <f t="shared" si="6"/>
        <v>606.5899999999999</v>
      </c>
      <c r="H110" s="32">
        <f t="shared" si="7"/>
        <v>506.59</v>
      </c>
      <c r="I110" s="33">
        <v>506.59</v>
      </c>
      <c r="J110" s="33">
        <v>0</v>
      </c>
      <c r="K110" s="32"/>
      <c r="L110" s="32">
        <f>VLOOKUP(B110,'[1]Sheet2'!$D$3:$E$611,2,0)</f>
        <v>100</v>
      </c>
      <c r="M110" s="32">
        <f t="shared" si="10"/>
        <v>0</v>
      </c>
      <c r="N110" s="34">
        <f t="shared" si="8"/>
        <v>0</v>
      </c>
      <c r="O110" s="34">
        <v>0</v>
      </c>
      <c r="P110" s="34">
        <v>0</v>
      </c>
      <c r="Q110" s="34"/>
      <c r="R110" s="34"/>
      <c r="S110" s="34"/>
    </row>
    <row r="111" spans="1:19" s="38" customFormat="1" ht="16.5" customHeight="1">
      <c r="A111" s="31"/>
      <c r="B111" s="31" t="s">
        <v>876</v>
      </c>
      <c r="C111" s="36"/>
      <c r="D111" s="36"/>
      <c r="E111" s="36" t="s">
        <v>349</v>
      </c>
      <c r="F111" s="37" t="s">
        <v>407</v>
      </c>
      <c r="G111" s="32">
        <f t="shared" si="6"/>
        <v>264.8</v>
      </c>
      <c r="H111" s="32">
        <f t="shared" si="7"/>
        <v>264.8</v>
      </c>
      <c r="I111" s="33">
        <v>264.8</v>
      </c>
      <c r="J111" s="33">
        <v>0</v>
      </c>
      <c r="K111" s="32"/>
      <c r="L111" s="32"/>
      <c r="M111" s="32">
        <f t="shared" si="10"/>
        <v>0</v>
      </c>
      <c r="N111" s="34">
        <f t="shared" si="8"/>
        <v>0</v>
      </c>
      <c r="O111" s="34">
        <v>0</v>
      </c>
      <c r="P111" s="34">
        <v>0</v>
      </c>
      <c r="Q111" s="34"/>
      <c r="R111" s="34"/>
      <c r="S111" s="34"/>
    </row>
    <row r="112" spans="1:19" s="38" customFormat="1" ht="16.5" customHeight="1">
      <c r="A112" s="31"/>
      <c r="B112" s="31" t="s">
        <v>20</v>
      </c>
      <c r="C112" s="36"/>
      <c r="D112" s="36"/>
      <c r="E112" s="36" t="s">
        <v>353</v>
      </c>
      <c r="F112" s="37" t="s">
        <v>408</v>
      </c>
      <c r="G112" s="32">
        <f t="shared" si="6"/>
        <v>97</v>
      </c>
      <c r="H112" s="32">
        <f t="shared" si="7"/>
        <v>97</v>
      </c>
      <c r="I112" s="33">
        <v>97</v>
      </c>
      <c r="J112" s="33">
        <v>0</v>
      </c>
      <c r="K112" s="32"/>
      <c r="L112" s="32"/>
      <c r="M112" s="32">
        <f t="shared" si="10"/>
        <v>0</v>
      </c>
      <c r="N112" s="34">
        <f t="shared" si="8"/>
        <v>0</v>
      </c>
      <c r="O112" s="34">
        <v>0</v>
      </c>
      <c r="P112" s="34">
        <v>0</v>
      </c>
      <c r="Q112" s="34"/>
      <c r="R112" s="34"/>
      <c r="S112" s="34"/>
    </row>
    <row r="113" spans="1:19" s="38" customFormat="1" ht="16.5" customHeight="1">
      <c r="A113" s="31"/>
      <c r="B113" s="31" t="s">
        <v>45</v>
      </c>
      <c r="C113" s="36"/>
      <c r="D113" s="36"/>
      <c r="E113" s="36" t="s">
        <v>361</v>
      </c>
      <c r="F113" s="37" t="s">
        <v>472</v>
      </c>
      <c r="G113" s="32">
        <f t="shared" si="6"/>
        <v>244.79</v>
      </c>
      <c r="H113" s="32">
        <f t="shared" si="7"/>
        <v>144.79</v>
      </c>
      <c r="I113" s="33">
        <v>144.79</v>
      </c>
      <c r="J113" s="33">
        <v>0</v>
      </c>
      <c r="K113" s="32"/>
      <c r="L113" s="32">
        <f>VLOOKUP(B113,'[1]市直（公共预算）'!$B$2:$C$116,2,0)</f>
        <v>100</v>
      </c>
      <c r="M113" s="32">
        <f t="shared" si="10"/>
        <v>0</v>
      </c>
      <c r="N113" s="34">
        <f t="shared" si="8"/>
        <v>0</v>
      </c>
      <c r="O113" s="34">
        <v>0</v>
      </c>
      <c r="P113" s="34">
        <v>0</v>
      </c>
      <c r="Q113" s="34"/>
      <c r="R113" s="34"/>
      <c r="S113" s="34"/>
    </row>
    <row r="114" spans="1:19" s="38" customFormat="1" ht="16.5" customHeight="1">
      <c r="A114" s="31"/>
      <c r="B114" s="31" t="s">
        <v>877</v>
      </c>
      <c r="C114" s="36"/>
      <c r="D114" s="36" t="s">
        <v>338</v>
      </c>
      <c r="E114" s="36"/>
      <c r="F114" s="37" t="s">
        <v>473</v>
      </c>
      <c r="G114" s="32">
        <f t="shared" si="6"/>
        <v>1016.55</v>
      </c>
      <c r="H114" s="32">
        <f t="shared" si="7"/>
        <v>1016.55</v>
      </c>
      <c r="I114" s="33">
        <v>1016.55</v>
      </c>
      <c r="J114" s="33">
        <v>0</v>
      </c>
      <c r="K114" s="32"/>
      <c r="L114" s="32">
        <f>VLOOKUP(B114,'[1]Sheet2'!$D$3:$E$611,2,0)</f>
        <v>0</v>
      </c>
      <c r="M114" s="32">
        <f t="shared" si="10"/>
        <v>0</v>
      </c>
      <c r="N114" s="34">
        <f t="shared" si="8"/>
        <v>0</v>
      </c>
      <c r="O114" s="34">
        <v>0</v>
      </c>
      <c r="P114" s="34">
        <v>0</v>
      </c>
      <c r="Q114" s="34"/>
      <c r="R114" s="34"/>
      <c r="S114" s="34"/>
    </row>
    <row r="115" spans="1:19" s="38" customFormat="1" ht="16.5" customHeight="1">
      <c r="A115" s="31"/>
      <c r="B115" s="31" t="s">
        <v>227</v>
      </c>
      <c r="C115" s="36"/>
      <c r="D115" s="36"/>
      <c r="E115" s="36" t="s">
        <v>349</v>
      </c>
      <c r="F115" s="37" t="s">
        <v>407</v>
      </c>
      <c r="G115" s="32">
        <f t="shared" si="6"/>
        <v>842.6</v>
      </c>
      <c r="H115" s="32">
        <f t="shared" si="7"/>
        <v>842.6</v>
      </c>
      <c r="I115" s="33">
        <v>842.6</v>
      </c>
      <c r="J115" s="33">
        <v>0</v>
      </c>
      <c r="K115" s="32"/>
      <c r="L115" s="32"/>
      <c r="M115" s="32">
        <f t="shared" si="10"/>
        <v>0</v>
      </c>
      <c r="N115" s="34">
        <f t="shared" si="8"/>
        <v>0</v>
      </c>
      <c r="O115" s="34">
        <v>0</v>
      </c>
      <c r="P115" s="34">
        <v>0</v>
      </c>
      <c r="Q115" s="34"/>
      <c r="R115" s="34"/>
      <c r="S115" s="34"/>
    </row>
    <row r="116" spans="1:19" s="38" customFormat="1" ht="16.5" customHeight="1">
      <c r="A116" s="31"/>
      <c r="B116" s="31" t="s">
        <v>225</v>
      </c>
      <c r="C116" s="36"/>
      <c r="D116" s="36"/>
      <c r="E116" s="36" t="s">
        <v>361</v>
      </c>
      <c r="F116" s="37" t="s">
        <v>417</v>
      </c>
      <c r="G116" s="32">
        <f t="shared" si="6"/>
        <v>112.95</v>
      </c>
      <c r="H116" s="32">
        <f t="shared" si="7"/>
        <v>112.95</v>
      </c>
      <c r="I116" s="33">
        <v>112.95</v>
      </c>
      <c r="J116" s="33">
        <v>0</v>
      </c>
      <c r="K116" s="32"/>
      <c r="L116" s="32"/>
      <c r="M116" s="32">
        <f t="shared" si="10"/>
        <v>0</v>
      </c>
      <c r="N116" s="34">
        <f t="shared" si="8"/>
        <v>0</v>
      </c>
      <c r="O116" s="34">
        <v>0</v>
      </c>
      <c r="P116" s="34">
        <v>0</v>
      </c>
      <c r="Q116" s="34"/>
      <c r="R116" s="34"/>
      <c r="S116" s="34"/>
    </row>
    <row r="117" spans="1:19" s="38" customFormat="1" ht="16.5" customHeight="1">
      <c r="A117" s="31"/>
      <c r="B117" s="31" t="s">
        <v>226</v>
      </c>
      <c r="C117" s="36"/>
      <c r="D117" s="36"/>
      <c r="E117" s="36" t="s">
        <v>358</v>
      </c>
      <c r="F117" s="37" t="s">
        <v>474</v>
      </c>
      <c r="G117" s="32">
        <f t="shared" si="6"/>
        <v>61</v>
      </c>
      <c r="H117" s="32">
        <f t="shared" si="7"/>
        <v>61</v>
      </c>
      <c r="I117" s="33">
        <v>61</v>
      </c>
      <c r="J117" s="33">
        <v>0</v>
      </c>
      <c r="K117" s="32"/>
      <c r="L117" s="32"/>
      <c r="M117" s="32">
        <f t="shared" si="10"/>
        <v>0</v>
      </c>
      <c r="N117" s="34">
        <f t="shared" si="8"/>
        <v>0</v>
      </c>
      <c r="O117" s="34">
        <v>0</v>
      </c>
      <c r="P117" s="34">
        <v>0</v>
      </c>
      <c r="Q117" s="34"/>
      <c r="R117" s="34"/>
      <c r="S117" s="34"/>
    </row>
    <row r="118" spans="1:19" s="38" customFormat="1" ht="16.5" customHeight="1">
      <c r="A118" s="31"/>
      <c r="B118" s="31" t="s">
        <v>878</v>
      </c>
      <c r="C118" s="36"/>
      <c r="D118" s="36" t="s">
        <v>339</v>
      </c>
      <c r="E118" s="36"/>
      <c r="F118" s="37" t="s">
        <v>475</v>
      </c>
      <c r="G118" s="32">
        <f t="shared" si="6"/>
        <v>3410.9238</v>
      </c>
      <c r="H118" s="32">
        <f t="shared" si="7"/>
        <v>3269.44</v>
      </c>
      <c r="I118" s="33">
        <v>3269.44</v>
      </c>
      <c r="J118" s="33">
        <v>0</v>
      </c>
      <c r="K118" s="32">
        <v>108</v>
      </c>
      <c r="L118" s="32">
        <f>VLOOKUP(B118,'[1]Sheet2'!$D$3:$E$611,2,0)</f>
        <v>33.4838</v>
      </c>
      <c r="M118" s="32">
        <f t="shared" si="10"/>
        <v>0</v>
      </c>
      <c r="N118" s="34">
        <f t="shared" si="8"/>
        <v>0</v>
      </c>
      <c r="O118" s="34">
        <v>0</v>
      </c>
      <c r="P118" s="34">
        <v>0</v>
      </c>
      <c r="Q118" s="34"/>
      <c r="R118" s="34"/>
      <c r="S118" s="34"/>
    </row>
    <row r="119" spans="1:19" s="38" customFormat="1" ht="16.5" customHeight="1">
      <c r="A119" s="31"/>
      <c r="B119" s="31" t="s">
        <v>879</v>
      </c>
      <c r="C119" s="36"/>
      <c r="D119" s="36"/>
      <c r="E119" s="36" t="s">
        <v>349</v>
      </c>
      <c r="F119" s="37" t="s">
        <v>407</v>
      </c>
      <c r="G119" s="32">
        <f t="shared" si="6"/>
        <v>1257.96</v>
      </c>
      <c r="H119" s="32">
        <f t="shared" si="7"/>
        <v>1232.96</v>
      </c>
      <c r="I119" s="33">
        <v>1232.96</v>
      </c>
      <c r="J119" s="33">
        <v>0</v>
      </c>
      <c r="K119" s="32"/>
      <c r="L119" s="32">
        <f>VLOOKUP(B119,'[1]市直（公共预算）'!$B$2:$C$116,2,0)</f>
        <v>25</v>
      </c>
      <c r="M119" s="32">
        <f t="shared" si="10"/>
        <v>0</v>
      </c>
      <c r="N119" s="34">
        <f t="shared" si="8"/>
        <v>0</v>
      </c>
      <c r="O119" s="34">
        <v>0</v>
      </c>
      <c r="P119" s="34">
        <v>0</v>
      </c>
      <c r="Q119" s="34"/>
      <c r="R119" s="34"/>
      <c r="S119" s="34"/>
    </row>
    <row r="120" spans="1:19" s="38" customFormat="1" ht="16.5" customHeight="1">
      <c r="A120" s="31"/>
      <c r="B120" s="31" t="s">
        <v>228</v>
      </c>
      <c r="C120" s="36"/>
      <c r="D120" s="36"/>
      <c r="E120" s="36" t="s">
        <v>353</v>
      </c>
      <c r="F120" s="37" t="s">
        <v>408</v>
      </c>
      <c r="G120" s="32">
        <f t="shared" si="6"/>
        <v>255</v>
      </c>
      <c r="H120" s="32">
        <f t="shared" si="7"/>
        <v>255</v>
      </c>
      <c r="I120" s="33">
        <v>255</v>
      </c>
      <c r="J120" s="33">
        <v>0</v>
      </c>
      <c r="K120" s="32"/>
      <c r="L120" s="32"/>
      <c r="M120" s="32">
        <f t="shared" si="10"/>
        <v>0</v>
      </c>
      <c r="N120" s="34">
        <f t="shared" si="8"/>
        <v>0</v>
      </c>
      <c r="O120" s="34">
        <v>0</v>
      </c>
      <c r="P120" s="34">
        <v>0</v>
      </c>
      <c r="Q120" s="34"/>
      <c r="R120" s="34"/>
      <c r="S120" s="34"/>
    </row>
    <row r="121" spans="1:19" s="38" customFormat="1" ht="16.5" customHeight="1">
      <c r="A121" s="31"/>
      <c r="B121" s="31" t="s">
        <v>229</v>
      </c>
      <c r="C121" s="36"/>
      <c r="D121" s="36"/>
      <c r="E121" s="36" t="s">
        <v>363</v>
      </c>
      <c r="F121" s="37" t="s">
        <v>373</v>
      </c>
      <c r="G121" s="32">
        <f t="shared" si="6"/>
        <v>1032.28</v>
      </c>
      <c r="H121" s="32">
        <f t="shared" si="7"/>
        <v>1032.28</v>
      </c>
      <c r="I121" s="33">
        <v>1032.28</v>
      </c>
      <c r="J121" s="33">
        <v>0</v>
      </c>
      <c r="K121" s="32"/>
      <c r="L121" s="32"/>
      <c r="M121" s="32">
        <f t="shared" si="10"/>
        <v>0</v>
      </c>
      <c r="N121" s="34">
        <f t="shared" si="8"/>
        <v>0</v>
      </c>
      <c r="O121" s="34">
        <v>0</v>
      </c>
      <c r="P121" s="34">
        <v>0</v>
      </c>
      <c r="Q121" s="34"/>
      <c r="R121" s="34"/>
      <c r="S121" s="34"/>
    </row>
    <row r="122" spans="1:19" s="38" customFormat="1" ht="16.5" customHeight="1">
      <c r="A122" s="31"/>
      <c r="B122" s="31" t="s">
        <v>223</v>
      </c>
      <c r="C122" s="36"/>
      <c r="D122" s="36"/>
      <c r="E122" s="36" t="s">
        <v>358</v>
      </c>
      <c r="F122" s="37" t="s">
        <v>476</v>
      </c>
      <c r="G122" s="32">
        <f t="shared" si="6"/>
        <v>865.6838</v>
      </c>
      <c r="H122" s="32">
        <f t="shared" si="7"/>
        <v>749.2</v>
      </c>
      <c r="I122" s="33">
        <v>749.2</v>
      </c>
      <c r="J122" s="33">
        <v>0</v>
      </c>
      <c r="K122" s="32">
        <v>108</v>
      </c>
      <c r="L122" s="32">
        <f>VLOOKUP(B122,'[1]市直（公共预算）'!$B$2:$C$116,2,0)</f>
        <v>8.4838</v>
      </c>
      <c r="M122" s="32">
        <f t="shared" si="10"/>
        <v>0</v>
      </c>
      <c r="N122" s="34">
        <f t="shared" si="8"/>
        <v>0</v>
      </c>
      <c r="O122" s="34">
        <v>0</v>
      </c>
      <c r="P122" s="34">
        <v>0</v>
      </c>
      <c r="Q122" s="34"/>
      <c r="R122" s="34"/>
      <c r="S122" s="34"/>
    </row>
    <row r="123" spans="1:19" s="38" customFormat="1" ht="16.5" customHeight="1">
      <c r="A123" s="31"/>
      <c r="B123" s="31" t="s">
        <v>880</v>
      </c>
      <c r="C123" s="36"/>
      <c r="D123" s="36" t="s">
        <v>340</v>
      </c>
      <c r="E123" s="36"/>
      <c r="F123" s="37" t="s">
        <v>477</v>
      </c>
      <c r="G123" s="32">
        <f t="shared" si="6"/>
        <v>3464.33</v>
      </c>
      <c r="H123" s="32">
        <f t="shared" si="7"/>
        <v>3464.33</v>
      </c>
      <c r="I123" s="33">
        <v>3464.33</v>
      </c>
      <c r="J123" s="33">
        <v>0</v>
      </c>
      <c r="K123" s="32"/>
      <c r="L123" s="32">
        <f>VLOOKUP(B123,'[1]Sheet2'!$D$3:$E$611,2,0)</f>
        <v>0</v>
      </c>
      <c r="M123" s="32">
        <f t="shared" si="10"/>
        <v>0</v>
      </c>
      <c r="N123" s="34">
        <f t="shared" si="8"/>
        <v>0</v>
      </c>
      <c r="O123" s="34">
        <v>0</v>
      </c>
      <c r="P123" s="34">
        <v>0</v>
      </c>
      <c r="Q123" s="34"/>
      <c r="R123" s="34"/>
      <c r="S123" s="34"/>
    </row>
    <row r="124" spans="1:19" s="38" customFormat="1" ht="16.5" customHeight="1">
      <c r="A124" s="31"/>
      <c r="B124" s="31" t="s">
        <v>881</v>
      </c>
      <c r="C124" s="36"/>
      <c r="D124" s="36"/>
      <c r="E124" s="36" t="s">
        <v>349</v>
      </c>
      <c r="F124" s="37" t="s">
        <v>407</v>
      </c>
      <c r="G124" s="32">
        <f>H124+K124+L124</f>
        <v>2396.43</v>
      </c>
      <c r="H124" s="32">
        <f t="shared" si="7"/>
        <v>2396.43</v>
      </c>
      <c r="I124" s="33">
        <v>2396.43</v>
      </c>
      <c r="J124" s="33">
        <v>0</v>
      </c>
      <c r="K124" s="32"/>
      <c r="L124" s="32"/>
      <c r="M124" s="32">
        <f t="shared" si="10"/>
        <v>0</v>
      </c>
      <c r="N124" s="34">
        <f t="shared" si="8"/>
        <v>0</v>
      </c>
      <c r="O124" s="34">
        <v>0</v>
      </c>
      <c r="P124" s="34">
        <v>0</v>
      </c>
      <c r="Q124" s="34"/>
      <c r="R124" s="34"/>
      <c r="S124" s="34"/>
    </row>
    <row r="125" spans="1:19" s="38" customFormat="1" ht="16.5" customHeight="1">
      <c r="A125" s="31"/>
      <c r="B125" s="31" t="s">
        <v>2</v>
      </c>
      <c r="C125" s="36"/>
      <c r="D125" s="36"/>
      <c r="E125" s="36" t="s">
        <v>358</v>
      </c>
      <c r="F125" s="37" t="s">
        <v>478</v>
      </c>
      <c r="G125" s="32">
        <f t="shared" si="6"/>
        <v>1067.9</v>
      </c>
      <c r="H125" s="32">
        <f t="shared" si="7"/>
        <v>1067.9</v>
      </c>
      <c r="I125" s="33">
        <v>1067.9</v>
      </c>
      <c r="J125" s="33">
        <v>0</v>
      </c>
      <c r="K125" s="32"/>
      <c r="L125" s="32"/>
      <c r="M125" s="32">
        <f t="shared" si="10"/>
        <v>0</v>
      </c>
      <c r="N125" s="34">
        <f t="shared" si="8"/>
        <v>0</v>
      </c>
      <c r="O125" s="34">
        <v>0</v>
      </c>
      <c r="P125" s="34">
        <v>0</v>
      </c>
      <c r="Q125" s="34"/>
      <c r="R125" s="34"/>
      <c r="S125" s="34"/>
    </row>
    <row r="126" spans="1:19" s="38" customFormat="1" ht="16.5" customHeight="1">
      <c r="A126" s="31"/>
      <c r="B126" s="31" t="s">
        <v>882</v>
      </c>
      <c r="C126" s="36"/>
      <c r="D126" s="36" t="s">
        <v>341</v>
      </c>
      <c r="E126" s="36"/>
      <c r="F126" s="37" t="s">
        <v>479</v>
      </c>
      <c r="G126" s="32">
        <f t="shared" si="6"/>
        <v>1551.46</v>
      </c>
      <c r="H126" s="32">
        <f t="shared" si="7"/>
        <v>1453.46</v>
      </c>
      <c r="I126" s="33">
        <v>1453.46</v>
      </c>
      <c r="J126" s="33">
        <v>0</v>
      </c>
      <c r="K126" s="32">
        <v>98</v>
      </c>
      <c r="L126" s="32">
        <f>VLOOKUP(B126,'[1]Sheet2'!$D$3:$E$611,2,0)</f>
        <v>0</v>
      </c>
      <c r="M126" s="32">
        <f t="shared" si="10"/>
        <v>0</v>
      </c>
      <c r="N126" s="34">
        <f t="shared" si="8"/>
        <v>0</v>
      </c>
      <c r="O126" s="34">
        <v>0</v>
      </c>
      <c r="P126" s="34">
        <v>0</v>
      </c>
      <c r="Q126" s="34"/>
      <c r="R126" s="34"/>
      <c r="S126" s="34"/>
    </row>
    <row r="127" spans="1:19" s="38" customFormat="1" ht="16.5" customHeight="1">
      <c r="A127" s="31"/>
      <c r="B127" s="31" t="s">
        <v>883</v>
      </c>
      <c r="C127" s="36"/>
      <c r="D127" s="36"/>
      <c r="E127" s="36" t="s">
        <v>349</v>
      </c>
      <c r="F127" s="37" t="s">
        <v>407</v>
      </c>
      <c r="G127" s="32">
        <f t="shared" si="6"/>
        <v>580.23</v>
      </c>
      <c r="H127" s="32">
        <f t="shared" si="7"/>
        <v>580.23</v>
      </c>
      <c r="I127" s="33">
        <v>580.23</v>
      </c>
      <c r="J127" s="33">
        <v>0</v>
      </c>
      <c r="K127" s="32"/>
      <c r="L127" s="32"/>
      <c r="M127" s="32">
        <f t="shared" si="10"/>
        <v>0</v>
      </c>
      <c r="N127" s="34">
        <f t="shared" si="8"/>
        <v>0</v>
      </c>
      <c r="O127" s="34">
        <v>0</v>
      </c>
      <c r="P127" s="34">
        <v>0</v>
      </c>
      <c r="Q127" s="34"/>
      <c r="R127" s="34"/>
      <c r="S127" s="34"/>
    </row>
    <row r="128" spans="1:19" s="38" customFormat="1" ht="16.5" customHeight="1">
      <c r="A128" s="31"/>
      <c r="B128" s="31" t="s">
        <v>216</v>
      </c>
      <c r="C128" s="36"/>
      <c r="D128" s="36"/>
      <c r="E128" s="36" t="s">
        <v>358</v>
      </c>
      <c r="F128" s="37" t="s">
        <v>480</v>
      </c>
      <c r="G128" s="32">
        <f t="shared" si="6"/>
        <v>971.2299999999999</v>
      </c>
      <c r="H128" s="32">
        <f t="shared" si="7"/>
        <v>873.2299999999999</v>
      </c>
      <c r="I128" s="33">
        <v>873.2299999999999</v>
      </c>
      <c r="J128" s="33">
        <v>0</v>
      </c>
      <c r="K128" s="32">
        <v>98</v>
      </c>
      <c r="L128" s="32"/>
      <c r="M128" s="32">
        <f t="shared" si="10"/>
        <v>0</v>
      </c>
      <c r="N128" s="34">
        <f t="shared" si="8"/>
        <v>0</v>
      </c>
      <c r="O128" s="34">
        <v>0</v>
      </c>
      <c r="P128" s="34">
        <v>0</v>
      </c>
      <c r="Q128" s="34"/>
      <c r="R128" s="34"/>
      <c r="S128" s="34"/>
    </row>
    <row r="129" spans="1:19" s="38" customFormat="1" ht="16.5" customHeight="1">
      <c r="A129" s="31"/>
      <c r="B129" s="31" t="s">
        <v>884</v>
      </c>
      <c r="C129" s="36"/>
      <c r="D129" s="36" t="s">
        <v>342</v>
      </c>
      <c r="E129" s="36"/>
      <c r="F129" s="37" t="s">
        <v>481</v>
      </c>
      <c r="G129" s="32">
        <f t="shared" si="6"/>
        <v>635.74</v>
      </c>
      <c r="H129" s="32">
        <f t="shared" si="7"/>
        <v>635.74</v>
      </c>
      <c r="I129" s="33">
        <v>635.74</v>
      </c>
      <c r="J129" s="33">
        <v>0</v>
      </c>
      <c r="K129" s="32"/>
      <c r="L129" s="32">
        <f>VLOOKUP(B129,'[1]Sheet2'!$D$3:$E$611,2,0)</f>
        <v>0</v>
      </c>
      <c r="M129" s="32">
        <f t="shared" si="10"/>
        <v>0</v>
      </c>
      <c r="N129" s="34">
        <f t="shared" si="8"/>
        <v>0</v>
      </c>
      <c r="O129" s="34">
        <v>0</v>
      </c>
      <c r="P129" s="34">
        <v>0</v>
      </c>
      <c r="Q129" s="34"/>
      <c r="R129" s="34"/>
      <c r="S129" s="34"/>
    </row>
    <row r="130" spans="1:19" s="38" customFormat="1" ht="16.5" customHeight="1">
      <c r="A130" s="31"/>
      <c r="B130" s="31" t="s">
        <v>885</v>
      </c>
      <c r="C130" s="36"/>
      <c r="D130" s="36"/>
      <c r="E130" s="36" t="s">
        <v>349</v>
      </c>
      <c r="F130" s="37" t="s">
        <v>407</v>
      </c>
      <c r="G130" s="32">
        <f t="shared" si="6"/>
        <v>473.74</v>
      </c>
      <c r="H130" s="32">
        <f t="shared" si="7"/>
        <v>473.74</v>
      </c>
      <c r="I130" s="33">
        <v>473.74</v>
      </c>
      <c r="J130" s="33">
        <v>0</v>
      </c>
      <c r="K130" s="32"/>
      <c r="L130" s="32"/>
      <c r="M130" s="32">
        <f t="shared" si="10"/>
        <v>0</v>
      </c>
      <c r="N130" s="34">
        <f t="shared" si="8"/>
        <v>0</v>
      </c>
      <c r="O130" s="34">
        <v>0</v>
      </c>
      <c r="P130" s="34">
        <v>0</v>
      </c>
      <c r="Q130" s="34"/>
      <c r="R130" s="34"/>
      <c r="S130" s="34"/>
    </row>
    <row r="131" spans="1:19" s="38" customFormat="1" ht="16.5" customHeight="1">
      <c r="A131" s="31"/>
      <c r="B131" s="31" t="s">
        <v>218</v>
      </c>
      <c r="C131" s="36"/>
      <c r="D131" s="36"/>
      <c r="E131" s="36" t="s">
        <v>358</v>
      </c>
      <c r="F131" s="37" t="s">
        <v>482</v>
      </c>
      <c r="G131" s="32">
        <f t="shared" si="6"/>
        <v>162</v>
      </c>
      <c r="H131" s="32">
        <f t="shared" si="7"/>
        <v>162</v>
      </c>
      <c r="I131" s="33">
        <v>162</v>
      </c>
      <c r="J131" s="33">
        <v>0</v>
      </c>
      <c r="K131" s="32"/>
      <c r="L131" s="32"/>
      <c r="M131" s="32">
        <f t="shared" si="10"/>
        <v>0</v>
      </c>
      <c r="N131" s="34">
        <f t="shared" si="8"/>
        <v>0</v>
      </c>
      <c r="O131" s="34">
        <v>0</v>
      </c>
      <c r="P131" s="34">
        <v>0</v>
      </c>
      <c r="Q131" s="34"/>
      <c r="R131" s="34"/>
      <c r="S131" s="34"/>
    </row>
    <row r="132" spans="1:19" s="38" customFormat="1" ht="16.5" customHeight="1">
      <c r="A132" s="31"/>
      <c r="B132" s="31" t="s">
        <v>886</v>
      </c>
      <c r="C132" s="36"/>
      <c r="D132" s="36" t="s">
        <v>343</v>
      </c>
      <c r="E132" s="36"/>
      <c r="F132" s="37" t="s">
        <v>483</v>
      </c>
      <c r="G132" s="32">
        <f t="shared" si="6"/>
        <v>531.94</v>
      </c>
      <c r="H132" s="32">
        <f t="shared" si="7"/>
        <v>531.94</v>
      </c>
      <c r="I132" s="33">
        <v>531.94</v>
      </c>
      <c r="J132" s="33">
        <v>0</v>
      </c>
      <c r="K132" s="32"/>
      <c r="L132" s="32">
        <f>VLOOKUP(B132,'[1]Sheet2'!$D$3:$E$611,2,0)</f>
        <v>0</v>
      </c>
      <c r="M132" s="32">
        <f t="shared" si="10"/>
        <v>0</v>
      </c>
      <c r="N132" s="34">
        <f t="shared" si="8"/>
        <v>0</v>
      </c>
      <c r="O132" s="34">
        <v>0</v>
      </c>
      <c r="P132" s="34">
        <v>0</v>
      </c>
      <c r="Q132" s="34"/>
      <c r="R132" s="34"/>
      <c r="S132" s="34"/>
    </row>
    <row r="133" spans="1:19" s="38" customFormat="1" ht="16.5" customHeight="1">
      <c r="A133" s="31"/>
      <c r="B133" s="31" t="s">
        <v>887</v>
      </c>
      <c r="C133" s="36"/>
      <c r="D133" s="36"/>
      <c r="E133" s="36" t="s">
        <v>349</v>
      </c>
      <c r="F133" s="37" t="s">
        <v>407</v>
      </c>
      <c r="G133" s="32">
        <f t="shared" si="6"/>
        <v>349.94</v>
      </c>
      <c r="H133" s="32">
        <f t="shared" si="7"/>
        <v>349.94</v>
      </c>
      <c r="I133" s="33">
        <v>349.94</v>
      </c>
      <c r="J133" s="33">
        <v>0</v>
      </c>
      <c r="K133" s="32"/>
      <c r="L133" s="32"/>
      <c r="M133" s="32">
        <f t="shared" si="10"/>
        <v>0</v>
      </c>
      <c r="N133" s="34">
        <f t="shared" si="8"/>
        <v>0</v>
      </c>
      <c r="O133" s="34">
        <v>0</v>
      </c>
      <c r="P133" s="34">
        <v>0</v>
      </c>
      <c r="Q133" s="34"/>
      <c r="R133" s="34"/>
      <c r="S133" s="34"/>
    </row>
    <row r="134" spans="1:19" s="38" customFormat="1" ht="16.5" customHeight="1">
      <c r="A134" s="31"/>
      <c r="B134" s="31" t="s">
        <v>219</v>
      </c>
      <c r="C134" s="36"/>
      <c r="D134" s="36"/>
      <c r="E134" s="36" t="s">
        <v>358</v>
      </c>
      <c r="F134" s="37" t="s">
        <v>484</v>
      </c>
      <c r="G134" s="32">
        <f t="shared" si="6"/>
        <v>182</v>
      </c>
      <c r="H134" s="32">
        <f t="shared" si="7"/>
        <v>182</v>
      </c>
      <c r="I134" s="33">
        <v>182</v>
      </c>
      <c r="J134" s="33">
        <v>0</v>
      </c>
      <c r="K134" s="32"/>
      <c r="L134" s="32"/>
      <c r="M134" s="32">
        <f t="shared" si="10"/>
        <v>0</v>
      </c>
      <c r="N134" s="34">
        <f t="shared" si="8"/>
        <v>0</v>
      </c>
      <c r="O134" s="34">
        <v>0</v>
      </c>
      <c r="P134" s="34">
        <v>0</v>
      </c>
      <c r="Q134" s="34"/>
      <c r="R134" s="34"/>
      <c r="S134" s="34"/>
    </row>
    <row r="135" spans="1:19" s="38" customFormat="1" ht="16.5" customHeight="1">
      <c r="A135" s="31"/>
      <c r="B135" s="31" t="s">
        <v>888</v>
      </c>
      <c r="C135" s="36"/>
      <c r="D135" s="36" t="s">
        <v>344</v>
      </c>
      <c r="E135" s="36"/>
      <c r="F135" s="37" t="s">
        <v>485</v>
      </c>
      <c r="G135" s="32">
        <f t="shared" si="6"/>
        <v>878.0899999999999</v>
      </c>
      <c r="H135" s="32">
        <f t="shared" si="7"/>
        <v>878.0899999999999</v>
      </c>
      <c r="I135" s="33">
        <v>878.0899999999999</v>
      </c>
      <c r="J135" s="33">
        <v>0</v>
      </c>
      <c r="K135" s="32"/>
      <c r="L135" s="32">
        <f>VLOOKUP(B135,'[1]Sheet2'!$D$3:$E$611,2,0)</f>
        <v>0</v>
      </c>
      <c r="M135" s="32">
        <f t="shared" si="10"/>
        <v>0</v>
      </c>
      <c r="N135" s="34">
        <f t="shared" si="8"/>
        <v>0</v>
      </c>
      <c r="O135" s="34">
        <v>0</v>
      </c>
      <c r="P135" s="34">
        <v>0</v>
      </c>
      <c r="Q135" s="34"/>
      <c r="R135" s="34"/>
      <c r="S135" s="34"/>
    </row>
    <row r="136" spans="1:19" s="38" customFormat="1" ht="16.5" customHeight="1">
      <c r="A136" s="31"/>
      <c r="B136" s="31" t="s">
        <v>889</v>
      </c>
      <c r="C136" s="36"/>
      <c r="D136" s="36"/>
      <c r="E136" s="36" t="s">
        <v>349</v>
      </c>
      <c r="F136" s="37" t="s">
        <v>407</v>
      </c>
      <c r="G136" s="32">
        <f t="shared" si="6"/>
        <v>542.72</v>
      </c>
      <c r="H136" s="32">
        <f t="shared" si="7"/>
        <v>542.72</v>
      </c>
      <c r="I136" s="33">
        <v>542.72</v>
      </c>
      <c r="J136" s="33">
        <v>0</v>
      </c>
      <c r="K136" s="32"/>
      <c r="L136" s="32"/>
      <c r="M136" s="32">
        <f t="shared" si="10"/>
        <v>0</v>
      </c>
      <c r="N136" s="34">
        <f t="shared" si="8"/>
        <v>0</v>
      </c>
      <c r="O136" s="34">
        <v>0</v>
      </c>
      <c r="P136" s="34">
        <v>0</v>
      </c>
      <c r="Q136" s="34"/>
      <c r="R136" s="34"/>
      <c r="S136" s="34"/>
    </row>
    <row r="137" spans="1:19" s="38" customFormat="1" ht="16.5" customHeight="1">
      <c r="A137" s="31"/>
      <c r="B137" s="31" t="s">
        <v>22</v>
      </c>
      <c r="C137" s="36"/>
      <c r="D137" s="36"/>
      <c r="E137" s="36" t="s">
        <v>363</v>
      </c>
      <c r="F137" s="37" t="s">
        <v>373</v>
      </c>
      <c r="G137" s="32">
        <f aca="true" t="shared" si="11" ref="G137:G203">H137+K137+L137</f>
        <v>30.369999999999997</v>
      </c>
      <c r="H137" s="32">
        <f aca="true" t="shared" si="12" ref="H137:H203">I137+J137</f>
        <v>30.369999999999997</v>
      </c>
      <c r="I137" s="33">
        <v>30.369999999999997</v>
      </c>
      <c r="J137" s="33">
        <v>0</v>
      </c>
      <c r="K137" s="32"/>
      <c r="L137" s="32"/>
      <c r="M137" s="32">
        <f t="shared" si="10"/>
        <v>0</v>
      </c>
      <c r="N137" s="34">
        <f aca="true" t="shared" si="13" ref="N137:N203">O137+P137+Q137</f>
        <v>0</v>
      </c>
      <c r="O137" s="34">
        <v>0</v>
      </c>
      <c r="P137" s="34">
        <v>0</v>
      </c>
      <c r="Q137" s="34"/>
      <c r="R137" s="34"/>
      <c r="S137" s="34"/>
    </row>
    <row r="138" spans="1:19" s="38" customFormat="1" ht="16.5" customHeight="1">
      <c r="A138" s="31"/>
      <c r="B138" s="31" t="s">
        <v>21</v>
      </c>
      <c r="C138" s="36"/>
      <c r="D138" s="36"/>
      <c r="E138" s="36" t="s">
        <v>358</v>
      </c>
      <c r="F138" s="37" t="s">
        <v>486</v>
      </c>
      <c r="G138" s="32">
        <f t="shared" si="11"/>
        <v>305</v>
      </c>
      <c r="H138" s="32">
        <f t="shared" si="12"/>
        <v>305</v>
      </c>
      <c r="I138" s="33">
        <v>305</v>
      </c>
      <c r="J138" s="33">
        <v>0</v>
      </c>
      <c r="K138" s="32"/>
      <c r="L138" s="32"/>
      <c r="M138" s="32">
        <f t="shared" si="10"/>
        <v>0</v>
      </c>
      <c r="N138" s="34">
        <f t="shared" si="13"/>
        <v>0</v>
      </c>
      <c r="O138" s="34">
        <v>0</v>
      </c>
      <c r="P138" s="34">
        <v>0</v>
      </c>
      <c r="Q138" s="34"/>
      <c r="R138" s="34"/>
      <c r="S138" s="34"/>
    </row>
    <row r="139" spans="1:19" s="38" customFormat="1" ht="16.5" customHeight="1">
      <c r="A139" s="31"/>
      <c r="B139" s="31" t="s">
        <v>890</v>
      </c>
      <c r="C139" s="36"/>
      <c r="D139" s="36" t="s">
        <v>345</v>
      </c>
      <c r="E139" s="36"/>
      <c r="F139" s="37" t="s">
        <v>487</v>
      </c>
      <c r="G139" s="32">
        <f t="shared" si="11"/>
        <v>4267.18</v>
      </c>
      <c r="H139" s="32">
        <f t="shared" si="12"/>
        <v>4259.18</v>
      </c>
      <c r="I139" s="33">
        <v>4259.18</v>
      </c>
      <c r="J139" s="33">
        <v>0</v>
      </c>
      <c r="K139" s="32">
        <v>8</v>
      </c>
      <c r="L139" s="32">
        <f>VLOOKUP(B139,'[1]Sheet2'!$D$3:$E$611,2,0)</f>
        <v>0</v>
      </c>
      <c r="M139" s="32">
        <f t="shared" si="10"/>
        <v>0</v>
      </c>
      <c r="N139" s="34">
        <f t="shared" si="13"/>
        <v>0</v>
      </c>
      <c r="O139" s="34">
        <v>0</v>
      </c>
      <c r="P139" s="34">
        <v>0</v>
      </c>
      <c r="Q139" s="34"/>
      <c r="R139" s="34"/>
      <c r="S139" s="34"/>
    </row>
    <row r="140" spans="1:19" s="38" customFormat="1" ht="16.5" customHeight="1">
      <c r="A140" s="31"/>
      <c r="B140" s="31" t="s">
        <v>891</v>
      </c>
      <c r="C140" s="36"/>
      <c r="D140" s="36"/>
      <c r="E140" s="36" t="s">
        <v>349</v>
      </c>
      <c r="F140" s="37" t="s">
        <v>407</v>
      </c>
      <c r="G140" s="32">
        <f t="shared" si="11"/>
        <v>2117.42</v>
      </c>
      <c r="H140" s="32">
        <f t="shared" si="12"/>
        <v>2117.42</v>
      </c>
      <c r="I140" s="33">
        <v>2117.42</v>
      </c>
      <c r="J140" s="33">
        <v>0</v>
      </c>
      <c r="K140" s="32"/>
      <c r="L140" s="32"/>
      <c r="M140" s="32">
        <f aca="true" t="shared" si="14" ref="M140:M171">N140+R140+S140</f>
        <v>0</v>
      </c>
      <c r="N140" s="34">
        <f t="shared" si="13"/>
        <v>0</v>
      </c>
      <c r="O140" s="34">
        <v>0</v>
      </c>
      <c r="P140" s="34">
        <v>0</v>
      </c>
      <c r="Q140" s="34"/>
      <c r="R140" s="34"/>
      <c r="S140" s="34"/>
    </row>
    <row r="141" spans="1:19" s="38" customFormat="1" ht="16.5" customHeight="1">
      <c r="A141" s="31"/>
      <c r="B141" s="31" t="s">
        <v>892</v>
      </c>
      <c r="C141" s="36"/>
      <c r="D141" s="36"/>
      <c r="E141" s="36" t="s">
        <v>363</v>
      </c>
      <c r="F141" s="37" t="s">
        <v>373</v>
      </c>
      <c r="G141" s="32">
        <f t="shared" si="11"/>
        <v>107.76</v>
      </c>
      <c r="H141" s="32">
        <f t="shared" si="12"/>
        <v>107.76</v>
      </c>
      <c r="I141" s="33">
        <v>107.76</v>
      </c>
      <c r="J141" s="33">
        <v>0</v>
      </c>
      <c r="K141" s="32"/>
      <c r="L141" s="32"/>
      <c r="M141" s="32">
        <f t="shared" si="14"/>
        <v>0</v>
      </c>
      <c r="N141" s="34">
        <f t="shared" si="13"/>
        <v>0</v>
      </c>
      <c r="O141" s="34">
        <v>0</v>
      </c>
      <c r="P141" s="34">
        <v>0</v>
      </c>
      <c r="Q141" s="34"/>
      <c r="R141" s="34"/>
      <c r="S141" s="34"/>
    </row>
    <row r="142" spans="1:19" s="38" customFormat="1" ht="16.5" customHeight="1">
      <c r="A142" s="31"/>
      <c r="B142" s="31" t="s">
        <v>222</v>
      </c>
      <c r="C142" s="36"/>
      <c r="D142" s="36"/>
      <c r="E142" s="36" t="s">
        <v>358</v>
      </c>
      <c r="F142" s="37" t="s">
        <v>488</v>
      </c>
      <c r="G142" s="32">
        <f t="shared" si="11"/>
        <v>2042</v>
      </c>
      <c r="H142" s="32">
        <f t="shared" si="12"/>
        <v>2034</v>
      </c>
      <c r="I142" s="33">
        <v>2034</v>
      </c>
      <c r="J142" s="33">
        <v>0</v>
      </c>
      <c r="K142" s="32">
        <v>8</v>
      </c>
      <c r="L142" s="32"/>
      <c r="M142" s="32">
        <f t="shared" si="14"/>
        <v>0</v>
      </c>
      <c r="N142" s="34">
        <f t="shared" si="13"/>
        <v>0</v>
      </c>
      <c r="O142" s="34">
        <v>0</v>
      </c>
      <c r="P142" s="34">
        <v>0</v>
      </c>
      <c r="Q142" s="34"/>
      <c r="R142" s="34"/>
      <c r="S142" s="34"/>
    </row>
    <row r="143" spans="1:19" s="38" customFormat="1" ht="16.5" customHeight="1">
      <c r="A143" s="31"/>
      <c r="B143" s="31" t="s">
        <v>893</v>
      </c>
      <c r="C143" s="36"/>
      <c r="D143" s="36" t="s">
        <v>358</v>
      </c>
      <c r="E143" s="36"/>
      <c r="F143" s="37" t="s">
        <v>489</v>
      </c>
      <c r="G143" s="32">
        <f t="shared" si="11"/>
        <v>56847.41443800001</v>
      </c>
      <c r="H143" s="32">
        <f t="shared" si="12"/>
        <v>52776.240000000005</v>
      </c>
      <c r="I143" s="33">
        <f>48938.55+3000</f>
        <v>51938.55</v>
      </c>
      <c r="J143" s="33">
        <v>837.69</v>
      </c>
      <c r="K143" s="32">
        <v>3006</v>
      </c>
      <c r="L143" s="32">
        <f>VLOOKUP(B143,'[1]Sheet2'!$D$3:$E$611,2,0)</f>
        <v>1065.174438</v>
      </c>
      <c r="M143" s="32">
        <f t="shared" si="14"/>
        <v>0</v>
      </c>
      <c r="N143" s="34">
        <f t="shared" si="13"/>
        <v>0</v>
      </c>
      <c r="O143" s="34">
        <v>0</v>
      </c>
      <c r="P143" s="34">
        <v>0</v>
      </c>
      <c r="Q143" s="34"/>
      <c r="R143" s="34"/>
      <c r="S143" s="34"/>
    </row>
    <row r="144" spans="1:19" s="38" customFormat="1" ht="16.5" customHeight="1">
      <c r="A144" s="31"/>
      <c r="B144" s="31" t="s">
        <v>283</v>
      </c>
      <c r="C144" s="36"/>
      <c r="D144" s="36"/>
      <c r="E144" s="36" t="s">
        <v>349</v>
      </c>
      <c r="F144" s="37" t="s">
        <v>490</v>
      </c>
      <c r="G144" s="32">
        <f t="shared" si="11"/>
        <v>20</v>
      </c>
      <c r="H144" s="32">
        <f t="shared" si="12"/>
        <v>20</v>
      </c>
      <c r="I144" s="33">
        <v>20</v>
      </c>
      <c r="J144" s="33">
        <v>0</v>
      </c>
      <c r="K144" s="32"/>
      <c r="L144" s="32"/>
      <c r="M144" s="32">
        <f t="shared" si="14"/>
        <v>0</v>
      </c>
      <c r="N144" s="34">
        <f t="shared" si="13"/>
        <v>0</v>
      </c>
      <c r="O144" s="34">
        <v>0</v>
      </c>
      <c r="P144" s="34">
        <v>0</v>
      </c>
      <c r="Q144" s="34"/>
      <c r="R144" s="34"/>
      <c r="S144" s="34"/>
    </row>
    <row r="145" spans="1:19" s="38" customFormat="1" ht="16.5" customHeight="1">
      <c r="A145" s="31"/>
      <c r="B145" s="31" t="s">
        <v>29</v>
      </c>
      <c r="C145" s="36"/>
      <c r="D145" s="36"/>
      <c r="E145" s="36" t="s">
        <v>358</v>
      </c>
      <c r="F145" s="37" t="s">
        <v>491</v>
      </c>
      <c r="G145" s="32">
        <f t="shared" si="11"/>
        <v>56827.41443800001</v>
      </c>
      <c r="H145" s="32">
        <f t="shared" si="12"/>
        <v>52756.240000000005</v>
      </c>
      <c r="I145" s="33">
        <f>48918.55+3000</f>
        <v>51918.55</v>
      </c>
      <c r="J145" s="33">
        <v>837.69</v>
      </c>
      <c r="K145" s="32">
        <v>3006</v>
      </c>
      <c r="L145" s="32">
        <f>VLOOKUP(B145,'[1]市直（公共预算）'!$B$2:$C$116,2,0)</f>
        <v>1065.174438</v>
      </c>
      <c r="M145" s="32">
        <f t="shared" si="14"/>
        <v>0</v>
      </c>
      <c r="N145" s="34">
        <f t="shared" si="13"/>
        <v>0</v>
      </c>
      <c r="O145" s="34">
        <v>0</v>
      </c>
      <c r="P145" s="34">
        <v>0</v>
      </c>
      <c r="Q145" s="34"/>
      <c r="R145" s="34"/>
      <c r="S145" s="34"/>
    </row>
    <row r="146" spans="1:19" s="35" customFormat="1" ht="16.5" customHeight="1">
      <c r="A146" s="31"/>
      <c r="B146" s="31" t="s">
        <v>379</v>
      </c>
      <c r="C146" s="36" t="s">
        <v>379</v>
      </c>
      <c r="D146" s="36"/>
      <c r="E146" s="36"/>
      <c r="F146" s="37" t="s">
        <v>492</v>
      </c>
      <c r="G146" s="32">
        <f t="shared" si="11"/>
        <v>1652</v>
      </c>
      <c r="H146" s="32">
        <f t="shared" si="12"/>
        <v>1616</v>
      </c>
      <c r="I146" s="33">
        <v>1616</v>
      </c>
      <c r="J146" s="33">
        <v>0</v>
      </c>
      <c r="K146" s="32">
        <v>36</v>
      </c>
      <c r="L146" s="32"/>
      <c r="M146" s="32">
        <f t="shared" si="14"/>
        <v>0</v>
      </c>
      <c r="N146" s="34">
        <f t="shared" si="13"/>
        <v>0</v>
      </c>
      <c r="O146" s="34">
        <v>0</v>
      </c>
      <c r="P146" s="34">
        <v>0</v>
      </c>
      <c r="Q146" s="34"/>
      <c r="R146" s="34"/>
      <c r="S146" s="34"/>
    </row>
    <row r="147" spans="1:19" s="38" customFormat="1" ht="16.5" customHeight="1">
      <c r="A147" s="31"/>
      <c r="B147" s="31" t="s">
        <v>894</v>
      </c>
      <c r="C147" s="36"/>
      <c r="D147" s="36" t="s">
        <v>362</v>
      </c>
      <c r="E147" s="36"/>
      <c r="F147" s="37" t="s">
        <v>493</v>
      </c>
      <c r="G147" s="32">
        <f t="shared" si="11"/>
        <v>819</v>
      </c>
      <c r="H147" s="32">
        <f t="shared" si="12"/>
        <v>819</v>
      </c>
      <c r="I147" s="33">
        <v>819</v>
      </c>
      <c r="J147" s="33">
        <v>0</v>
      </c>
      <c r="K147" s="32"/>
      <c r="L147" s="32"/>
      <c r="M147" s="32">
        <f t="shared" si="14"/>
        <v>0</v>
      </c>
      <c r="N147" s="34">
        <f t="shared" si="13"/>
        <v>0</v>
      </c>
      <c r="O147" s="34">
        <v>0</v>
      </c>
      <c r="P147" s="34">
        <v>0</v>
      </c>
      <c r="Q147" s="34"/>
      <c r="R147" s="34"/>
      <c r="S147" s="34"/>
    </row>
    <row r="148" spans="1:19" s="38" customFormat="1" ht="16.5" customHeight="1">
      <c r="A148" s="31"/>
      <c r="B148" s="31" t="s">
        <v>895</v>
      </c>
      <c r="C148" s="36"/>
      <c r="D148" s="36"/>
      <c r="E148" s="36" t="s">
        <v>356</v>
      </c>
      <c r="F148" s="37" t="s">
        <v>494</v>
      </c>
      <c r="G148" s="32">
        <f t="shared" si="11"/>
        <v>346</v>
      </c>
      <c r="H148" s="32">
        <f t="shared" si="12"/>
        <v>346</v>
      </c>
      <c r="I148" s="33">
        <v>346</v>
      </c>
      <c r="J148" s="33">
        <v>0</v>
      </c>
      <c r="K148" s="32"/>
      <c r="L148" s="32"/>
      <c r="M148" s="32">
        <f t="shared" si="14"/>
        <v>0</v>
      </c>
      <c r="N148" s="34">
        <f t="shared" si="13"/>
        <v>0</v>
      </c>
      <c r="O148" s="34">
        <v>0</v>
      </c>
      <c r="P148" s="34">
        <v>0</v>
      </c>
      <c r="Q148" s="34"/>
      <c r="R148" s="34"/>
      <c r="S148" s="34"/>
    </row>
    <row r="149" spans="1:19" s="38" customFormat="1" ht="16.5" customHeight="1">
      <c r="A149" s="31"/>
      <c r="B149" s="31" t="s">
        <v>896</v>
      </c>
      <c r="C149" s="36"/>
      <c r="D149" s="36"/>
      <c r="E149" s="36" t="s">
        <v>362</v>
      </c>
      <c r="F149" s="37" t="s">
        <v>495</v>
      </c>
      <c r="G149" s="32">
        <f t="shared" si="11"/>
        <v>400</v>
      </c>
      <c r="H149" s="32">
        <f t="shared" si="12"/>
        <v>400</v>
      </c>
      <c r="I149" s="33">
        <v>400</v>
      </c>
      <c r="J149" s="33">
        <v>0</v>
      </c>
      <c r="K149" s="32"/>
      <c r="L149" s="32"/>
      <c r="M149" s="32">
        <f t="shared" si="14"/>
        <v>0</v>
      </c>
      <c r="N149" s="34">
        <f t="shared" si="13"/>
        <v>0</v>
      </c>
      <c r="O149" s="34">
        <v>0</v>
      </c>
      <c r="P149" s="34">
        <v>0</v>
      </c>
      <c r="Q149" s="34"/>
      <c r="R149" s="34"/>
      <c r="S149" s="34"/>
    </row>
    <row r="150" spans="1:19" s="38" customFormat="1" ht="16.5" customHeight="1">
      <c r="A150" s="31"/>
      <c r="B150" s="31" t="s">
        <v>897</v>
      </c>
      <c r="C150" s="36"/>
      <c r="D150" s="36"/>
      <c r="E150" s="36" t="s">
        <v>366</v>
      </c>
      <c r="F150" s="37" t="s">
        <v>496</v>
      </c>
      <c r="G150" s="32">
        <f t="shared" si="11"/>
        <v>73</v>
      </c>
      <c r="H150" s="32">
        <f t="shared" si="12"/>
        <v>73</v>
      </c>
      <c r="I150" s="33">
        <v>73</v>
      </c>
      <c r="J150" s="33">
        <v>0</v>
      </c>
      <c r="K150" s="32"/>
      <c r="L150" s="32"/>
      <c r="M150" s="32">
        <f t="shared" si="14"/>
        <v>0</v>
      </c>
      <c r="N150" s="34">
        <f t="shared" si="13"/>
        <v>0</v>
      </c>
      <c r="O150" s="34">
        <v>0</v>
      </c>
      <c r="P150" s="34">
        <v>0</v>
      </c>
      <c r="Q150" s="34"/>
      <c r="R150" s="34"/>
      <c r="S150" s="34"/>
    </row>
    <row r="151" spans="1:19" s="38" customFormat="1" ht="16.5" customHeight="1">
      <c r="A151" s="31"/>
      <c r="B151" s="31" t="s">
        <v>898</v>
      </c>
      <c r="C151" s="36"/>
      <c r="D151" s="36" t="s">
        <v>358</v>
      </c>
      <c r="E151" s="36"/>
      <c r="F151" s="37" t="s">
        <v>497</v>
      </c>
      <c r="G151" s="32">
        <f t="shared" si="11"/>
        <v>833</v>
      </c>
      <c r="H151" s="32">
        <f t="shared" si="12"/>
        <v>797</v>
      </c>
      <c r="I151" s="33">
        <v>797</v>
      </c>
      <c r="J151" s="33">
        <v>0</v>
      </c>
      <c r="K151" s="32">
        <v>36</v>
      </c>
      <c r="L151" s="32">
        <f>VLOOKUP(B151,'[1]Sheet2'!$D$3:$E$611,2,0)</f>
        <v>0</v>
      </c>
      <c r="M151" s="32">
        <f t="shared" si="14"/>
        <v>0</v>
      </c>
      <c r="N151" s="34">
        <f t="shared" si="13"/>
        <v>0</v>
      </c>
      <c r="O151" s="34">
        <v>0</v>
      </c>
      <c r="P151" s="34">
        <v>0</v>
      </c>
      <c r="Q151" s="34"/>
      <c r="R151" s="34"/>
      <c r="S151" s="34"/>
    </row>
    <row r="152" spans="1:19" s="38" customFormat="1" ht="16.5" customHeight="1">
      <c r="A152" s="31"/>
      <c r="B152" s="31" t="s">
        <v>308</v>
      </c>
      <c r="C152" s="36"/>
      <c r="D152" s="36"/>
      <c r="E152" s="36" t="s">
        <v>349</v>
      </c>
      <c r="F152" s="37" t="s">
        <v>498</v>
      </c>
      <c r="G152" s="32">
        <f t="shared" si="11"/>
        <v>833</v>
      </c>
      <c r="H152" s="32">
        <f t="shared" si="12"/>
        <v>797</v>
      </c>
      <c r="I152" s="33">
        <v>797</v>
      </c>
      <c r="J152" s="33">
        <v>0</v>
      </c>
      <c r="K152" s="32">
        <v>36</v>
      </c>
      <c r="L152" s="32"/>
      <c r="M152" s="32">
        <f t="shared" si="14"/>
        <v>0</v>
      </c>
      <c r="N152" s="34">
        <f t="shared" si="13"/>
        <v>0</v>
      </c>
      <c r="O152" s="34">
        <v>0</v>
      </c>
      <c r="P152" s="34">
        <v>0</v>
      </c>
      <c r="Q152" s="34"/>
      <c r="R152" s="34"/>
      <c r="S152" s="34"/>
    </row>
    <row r="153" spans="1:19" s="35" customFormat="1" ht="16.5" customHeight="1">
      <c r="A153" s="31"/>
      <c r="B153" s="31" t="s">
        <v>364</v>
      </c>
      <c r="C153" s="36" t="s">
        <v>364</v>
      </c>
      <c r="D153" s="36"/>
      <c r="E153" s="36"/>
      <c r="F153" s="37" t="s">
        <v>5</v>
      </c>
      <c r="G153" s="32">
        <f t="shared" si="11"/>
        <v>113932.96888100001</v>
      </c>
      <c r="H153" s="32">
        <f t="shared" si="12"/>
        <v>105322.08</v>
      </c>
      <c r="I153" s="33">
        <v>105322.08</v>
      </c>
      <c r="J153" s="33">
        <v>0</v>
      </c>
      <c r="K153" s="32">
        <v>4222</v>
      </c>
      <c r="L153" s="32">
        <f>VLOOKUP(C153,'[1]市直（公共预算）'!$H$61:$I$78,2,0)</f>
        <v>4388.888881</v>
      </c>
      <c r="M153" s="32">
        <f t="shared" si="14"/>
        <v>0</v>
      </c>
      <c r="N153" s="34">
        <f t="shared" si="13"/>
        <v>0</v>
      </c>
      <c r="O153" s="34">
        <v>0</v>
      </c>
      <c r="P153" s="34">
        <v>0</v>
      </c>
      <c r="Q153" s="34"/>
      <c r="R153" s="34"/>
      <c r="S153" s="34"/>
    </row>
    <row r="154" spans="1:19" s="38" customFormat="1" ht="16.5" customHeight="1">
      <c r="A154" s="31"/>
      <c r="B154" s="31" t="s">
        <v>899</v>
      </c>
      <c r="C154" s="36"/>
      <c r="D154" s="36" t="s">
        <v>349</v>
      </c>
      <c r="E154" s="36"/>
      <c r="F154" s="37" t="s">
        <v>499</v>
      </c>
      <c r="G154" s="32">
        <f t="shared" si="11"/>
        <v>3090</v>
      </c>
      <c r="H154" s="32">
        <f t="shared" si="12"/>
        <v>2843</v>
      </c>
      <c r="I154" s="33">
        <v>2843</v>
      </c>
      <c r="J154" s="33">
        <v>0</v>
      </c>
      <c r="K154" s="32">
        <v>247</v>
      </c>
      <c r="L154" s="32">
        <f>VLOOKUP(B154,'[1]Sheet2'!$D$3:$E$611,2,0)</f>
        <v>0</v>
      </c>
      <c r="M154" s="32">
        <f t="shared" si="14"/>
        <v>0</v>
      </c>
      <c r="N154" s="34">
        <f t="shared" si="13"/>
        <v>0</v>
      </c>
      <c r="O154" s="34">
        <v>0</v>
      </c>
      <c r="P154" s="34">
        <v>0</v>
      </c>
      <c r="Q154" s="34"/>
      <c r="R154" s="34"/>
      <c r="S154" s="34"/>
    </row>
    <row r="155" spans="1:19" s="38" customFormat="1" ht="16.5" customHeight="1">
      <c r="A155" s="31"/>
      <c r="B155" s="31" t="s">
        <v>307</v>
      </c>
      <c r="C155" s="36"/>
      <c r="D155" s="36"/>
      <c r="E155" s="36" t="s">
        <v>349</v>
      </c>
      <c r="F155" s="37" t="s">
        <v>500</v>
      </c>
      <c r="G155" s="32">
        <f t="shared" si="11"/>
        <v>369</v>
      </c>
      <c r="H155" s="32">
        <f t="shared" si="12"/>
        <v>369</v>
      </c>
      <c r="I155" s="33">
        <v>369</v>
      </c>
      <c r="J155" s="33">
        <v>0</v>
      </c>
      <c r="K155" s="32"/>
      <c r="L155" s="32"/>
      <c r="M155" s="32">
        <f t="shared" si="14"/>
        <v>0</v>
      </c>
      <c r="N155" s="34">
        <f t="shared" si="13"/>
        <v>0</v>
      </c>
      <c r="O155" s="34">
        <v>0</v>
      </c>
      <c r="P155" s="34">
        <v>0</v>
      </c>
      <c r="Q155" s="34"/>
      <c r="R155" s="34"/>
      <c r="S155" s="34"/>
    </row>
    <row r="156" spans="1:19" s="38" customFormat="1" ht="16.5" customHeight="1">
      <c r="A156" s="31"/>
      <c r="B156" s="31" t="s">
        <v>276</v>
      </c>
      <c r="C156" s="36"/>
      <c r="D156" s="36"/>
      <c r="E156" s="36" t="s">
        <v>353</v>
      </c>
      <c r="F156" s="37" t="s">
        <v>501</v>
      </c>
      <c r="G156" s="32">
        <f t="shared" si="11"/>
        <v>506</v>
      </c>
      <c r="H156" s="32">
        <f t="shared" si="12"/>
        <v>373</v>
      </c>
      <c r="I156" s="33">
        <v>373</v>
      </c>
      <c r="J156" s="33">
        <v>0</v>
      </c>
      <c r="K156" s="32">
        <v>133</v>
      </c>
      <c r="L156" s="32"/>
      <c r="M156" s="32">
        <f t="shared" si="14"/>
        <v>0</v>
      </c>
      <c r="N156" s="34">
        <f t="shared" si="13"/>
        <v>0</v>
      </c>
      <c r="O156" s="34">
        <v>0</v>
      </c>
      <c r="P156" s="34">
        <v>0</v>
      </c>
      <c r="Q156" s="34"/>
      <c r="R156" s="34"/>
      <c r="S156" s="34"/>
    </row>
    <row r="157" spans="1:19" s="38" customFormat="1" ht="16.5" customHeight="1">
      <c r="A157" s="31"/>
      <c r="B157" s="31" t="s">
        <v>316</v>
      </c>
      <c r="C157" s="36"/>
      <c r="D157" s="36"/>
      <c r="E157" s="36" t="s">
        <v>356</v>
      </c>
      <c r="F157" s="37" t="s">
        <v>502</v>
      </c>
      <c r="G157" s="32">
        <f t="shared" si="11"/>
        <v>2215</v>
      </c>
      <c r="H157" s="32">
        <f t="shared" si="12"/>
        <v>2101</v>
      </c>
      <c r="I157" s="33">
        <v>2101</v>
      </c>
      <c r="J157" s="33">
        <v>0</v>
      </c>
      <c r="K157" s="32">
        <v>114</v>
      </c>
      <c r="L157" s="32"/>
      <c r="M157" s="32">
        <f t="shared" si="14"/>
        <v>0</v>
      </c>
      <c r="N157" s="34">
        <f t="shared" si="13"/>
        <v>0</v>
      </c>
      <c r="O157" s="34">
        <v>0</v>
      </c>
      <c r="P157" s="34">
        <v>0</v>
      </c>
      <c r="Q157" s="34"/>
      <c r="R157" s="34"/>
      <c r="S157" s="34"/>
    </row>
    <row r="158" spans="1:19" s="38" customFormat="1" ht="16.5" customHeight="1">
      <c r="A158" s="31"/>
      <c r="B158" s="31" t="s">
        <v>900</v>
      </c>
      <c r="C158" s="36"/>
      <c r="D158" s="36" t="s">
        <v>353</v>
      </c>
      <c r="E158" s="36"/>
      <c r="F158" s="37" t="s">
        <v>503</v>
      </c>
      <c r="G158" s="32">
        <f t="shared" si="11"/>
        <v>103026.140972</v>
      </c>
      <c r="H158" s="32">
        <f t="shared" si="12"/>
        <v>97698.09</v>
      </c>
      <c r="I158" s="33">
        <v>97698.09</v>
      </c>
      <c r="J158" s="33">
        <v>0</v>
      </c>
      <c r="K158" s="32">
        <v>3300</v>
      </c>
      <c r="L158" s="32">
        <f>VLOOKUP(B158,'[1]Sheet2'!$D$3:$E$611,2,0)</f>
        <v>2028.0509720000002</v>
      </c>
      <c r="M158" s="32">
        <f t="shared" si="14"/>
        <v>0</v>
      </c>
      <c r="N158" s="34">
        <f t="shared" si="13"/>
        <v>0</v>
      </c>
      <c r="O158" s="34">
        <v>0</v>
      </c>
      <c r="P158" s="34">
        <v>0</v>
      </c>
      <c r="Q158" s="34"/>
      <c r="R158" s="34"/>
      <c r="S158" s="34"/>
    </row>
    <row r="159" spans="1:19" s="38" customFormat="1" ht="16.5" customHeight="1">
      <c r="A159" s="31"/>
      <c r="B159" s="31" t="s">
        <v>301</v>
      </c>
      <c r="C159" s="36"/>
      <c r="D159" s="36"/>
      <c r="E159" s="36" t="s">
        <v>349</v>
      </c>
      <c r="F159" s="37" t="s">
        <v>407</v>
      </c>
      <c r="G159" s="32">
        <f t="shared" si="11"/>
        <v>70113.09</v>
      </c>
      <c r="H159" s="32">
        <f t="shared" si="12"/>
        <v>70113.09</v>
      </c>
      <c r="I159" s="33">
        <v>70113.09</v>
      </c>
      <c r="J159" s="33">
        <v>0</v>
      </c>
      <c r="K159" s="32"/>
      <c r="L159" s="32"/>
      <c r="M159" s="32">
        <f t="shared" si="14"/>
        <v>0</v>
      </c>
      <c r="N159" s="34">
        <f t="shared" si="13"/>
        <v>0</v>
      </c>
      <c r="O159" s="34">
        <v>0</v>
      </c>
      <c r="P159" s="34">
        <v>0</v>
      </c>
      <c r="Q159" s="34"/>
      <c r="R159" s="34"/>
      <c r="S159" s="34"/>
    </row>
    <row r="160" spans="1:19" s="38" customFormat="1" ht="16.5" customHeight="1">
      <c r="A160" s="31"/>
      <c r="B160" s="31" t="s">
        <v>177</v>
      </c>
      <c r="C160" s="36"/>
      <c r="D160" s="36"/>
      <c r="E160" s="36" t="s">
        <v>353</v>
      </c>
      <c r="F160" s="37" t="s">
        <v>408</v>
      </c>
      <c r="G160" s="32">
        <f t="shared" si="11"/>
        <v>120</v>
      </c>
      <c r="H160" s="32">
        <f t="shared" si="12"/>
        <v>120</v>
      </c>
      <c r="I160" s="33">
        <v>120</v>
      </c>
      <c r="J160" s="33">
        <v>0</v>
      </c>
      <c r="K160" s="32"/>
      <c r="L160" s="32"/>
      <c r="M160" s="32">
        <f t="shared" si="14"/>
        <v>0</v>
      </c>
      <c r="N160" s="34">
        <f t="shared" si="13"/>
        <v>0</v>
      </c>
      <c r="O160" s="34">
        <v>0</v>
      </c>
      <c r="P160" s="34">
        <v>0</v>
      </c>
      <c r="Q160" s="34"/>
      <c r="R160" s="34"/>
      <c r="S160" s="34"/>
    </row>
    <row r="161" spans="1:19" s="38" customFormat="1" ht="16.5" customHeight="1">
      <c r="A161" s="31"/>
      <c r="B161" s="31" t="s">
        <v>170</v>
      </c>
      <c r="C161" s="36"/>
      <c r="D161" s="36"/>
      <c r="E161" s="36" t="s">
        <v>361</v>
      </c>
      <c r="F161" s="37" t="s">
        <v>504</v>
      </c>
      <c r="G161" s="32">
        <f t="shared" si="11"/>
        <v>7960</v>
      </c>
      <c r="H161" s="32">
        <f t="shared" si="12"/>
        <v>7960</v>
      </c>
      <c r="I161" s="33">
        <v>7960</v>
      </c>
      <c r="J161" s="33">
        <v>0</v>
      </c>
      <c r="K161" s="32"/>
      <c r="L161" s="32"/>
      <c r="M161" s="32">
        <f t="shared" si="14"/>
        <v>0</v>
      </c>
      <c r="N161" s="34">
        <f t="shared" si="13"/>
        <v>0</v>
      </c>
      <c r="O161" s="34">
        <v>0</v>
      </c>
      <c r="P161" s="34">
        <v>0</v>
      </c>
      <c r="Q161" s="34"/>
      <c r="R161" s="34"/>
      <c r="S161" s="34"/>
    </row>
    <row r="162" spans="1:19" s="38" customFormat="1" ht="16.5" customHeight="1">
      <c r="A162" s="31"/>
      <c r="B162" s="31" t="s">
        <v>178</v>
      </c>
      <c r="C162" s="36"/>
      <c r="D162" s="36"/>
      <c r="E162" s="36" t="s">
        <v>362</v>
      </c>
      <c r="F162" s="37" t="s">
        <v>505</v>
      </c>
      <c r="G162" s="32">
        <f t="shared" si="11"/>
        <v>462.4</v>
      </c>
      <c r="H162" s="32">
        <f t="shared" si="12"/>
        <v>410</v>
      </c>
      <c r="I162" s="33">
        <v>410</v>
      </c>
      <c r="J162" s="33">
        <v>0</v>
      </c>
      <c r="K162" s="32"/>
      <c r="L162" s="32">
        <f>VLOOKUP(B162,'[1]市直（公共预算）'!$B$2:$C$116,2,0)</f>
        <v>52.4</v>
      </c>
      <c r="M162" s="32">
        <f t="shared" si="14"/>
        <v>0</v>
      </c>
      <c r="N162" s="34">
        <f t="shared" si="13"/>
        <v>0</v>
      </c>
      <c r="O162" s="34">
        <v>0</v>
      </c>
      <c r="P162" s="34">
        <v>0</v>
      </c>
      <c r="Q162" s="34"/>
      <c r="R162" s="34"/>
      <c r="S162" s="34"/>
    </row>
    <row r="163" spans="1:19" s="38" customFormat="1" ht="16.5" customHeight="1">
      <c r="A163" s="31"/>
      <c r="B163" s="31" t="s">
        <v>180</v>
      </c>
      <c r="C163" s="36"/>
      <c r="D163" s="36"/>
      <c r="E163" s="36" t="s">
        <v>359</v>
      </c>
      <c r="F163" s="37" t="s">
        <v>506</v>
      </c>
      <c r="G163" s="32">
        <f t="shared" si="11"/>
        <v>220</v>
      </c>
      <c r="H163" s="32">
        <f t="shared" si="12"/>
        <v>220</v>
      </c>
      <c r="I163" s="33">
        <v>220</v>
      </c>
      <c r="J163" s="33">
        <v>0</v>
      </c>
      <c r="K163" s="32"/>
      <c r="L163" s="32"/>
      <c r="M163" s="32">
        <f t="shared" si="14"/>
        <v>0</v>
      </c>
      <c r="N163" s="34">
        <f t="shared" si="13"/>
        <v>0</v>
      </c>
      <c r="O163" s="34">
        <v>0</v>
      </c>
      <c r="P163" s="34">
        <v>0</v>
      </c>
      <c r="Q163" s="34"/>
      <c r="R163" s="34"/>
      <c r="S163" s="34"/>
    </row>
    <row r="164" spans="1:19" s="38" customFormat="1" ht="16.5" customHeight="1">
      <c r="A164" s="31"/>
      <c r="B164" s="31" t="s">
        <v>173</v>
      </c>
      <c r="C164" s="36"/>
      <c r="D164" s="36"/>
      <c r="E164" s="36" t="s">
        <v>370</v>
      </c>
      <c r="F164" s="37" t="s">
        <v>507</v>
      </c>
      <c r="G164" s="32">
        <f t="shared" si="11"/>
        <v>300</v>
      </c>
      <c r="H164" s="32">
        <f t="shared" si="12"/>
        <v>300</v>
      </c>
      <c r="I164" s="33">
        <v>300</v>
      </c>
      <c r="J164" s="33">
        <v>0</v>
      </c>
      <c r="K164" s="32"/>
      <c r="L164" s="32"/>
      <c r="M164" s="32">
        <f t="shared" si="14"/>
        <v>0</v>
      </c>
      <c r="N164" s="34">
        <f t="shared" si="13"/>
        <v>0</v>
      </c>
      <c r="O164" s="34">
        <v>0</v>
      </c>
      <c r="P164" s="34">
        <v>0</v>
      </c>
      <c r="Q164" s="34"/>
      <c r="R164" s="34"/>
      <c r="S164" s="34"/>
    </row>
    <row r="165" spans="1:19" s="38" customFormat="1" ht="16.5" customHeight="1">
      <c r="A165" s="31"/>
      <c r="B165" s="31" t="s">
        <v>176</v>
      </c>
      <c r="C165" s="36"/>
      <c r="D165" s="36"/>
      <c r="E165" s="36" t="s">
        <v>323</v>
      </c>
      <c r="F165" s="37" t="s">
        <v>508</v>
      </c>
      <c r="G165" s="32">
        <f t="shared" si="11"/>
        <v>462.8489</v>
      </c>
      <c r="H165" s="32">
        <f t="shared" si="12"/>
        <v>200</v>
      </c>
      <c r="I165" s="33">
        <v>200</v>
      </c>
      <c r="J165" s="33">
        <v>0</v>
      </c>
      <c r="K165" s="32">
        <v>161</v>
      </c>
      <c r="L165" s="32">
        <f>VLOOKUP(B165,'[1]市直（公共预算）'!$B$2:$C$116,2,0)</f>
        <v>101.8489</v>
      </c>
      <c r="M165" s="32">
        <f t="shared" si="14"/>
        <v>0</v>
      </c>
      <c r="N165" s="34">
        <f t="shared" si="13"/>
        <v>0</v>
      </c>
      <c r="O165" s="34">
        <v>0</v>
      </c>
      <c r="P165" s="34">
        <v>0</v>
      </c>
      <c r="Q165" s="34"/>
      <c r="R165" s="34"/>
      <c r="S165" s="34"/>
    </row>
    <row r="166" spans="1:19" s="38" customFormat="1" ht="16.5" customHeight="1">
      <c r="A166" s="31"/>
      <c r="B166" s="31" t="s">
        <v>171</v>
      </c>
      <c r="C166" s="36"/>
      <c r="D166" s="36"/>
      <c r="E166" s="36" t="s">
        <v>324</v>
      </c>
      <c r="F166" s="37" t="s">
        <v>509</v>
      </c>
      <c r="G166" s="32">
        <f t="shared" si="11"/>
        <v>1637</v>
      </c>
      <c r="H166" s="32">
        <f t="shared" si="12"/>
        <v>600</v>
      </c>
      <c r="I166" s="33">
        <v>600</v>
      </c>
      <c r="J166" s="33">
        <v>0</v>
      </c>
      <c r="K166" s="32">
        <v>1037</v>
      </c>
      <c r="L166" s="32"/>
      <c r="M166" s="32">
        <f t="shared" si="14"/>
        <v>0</v>
      </c>
      <c r="N166" s="34">
        <f t="shared" si="13"/>
        <v>0</v>
      </c>
      <c r="O166" s="34">
        <v>0</v>
      </c>
      <c r="P166" s="34">
        <v>0</v>
      </c>
      <c r="Q166" s="34"/>
      <c r="R166" s="34"/>
      <c r="S166" s="34"/>
    </row>
    <row r="167" spans="1:19" s="38" customFormat="1" ht="16.5" customHeight="1">
      <c r="A167" s="31"/>
      <c r="B167" s="31" t="s">
        <v>174</v>
      </c>
      <c r="C167" s="36"/>
      <c r="D167" s="36"/>
      <c r="E167" s="36" t="s">
        <v>325</v>
      </c>
      <c r="F167" s="37" t="s">
        <v>510</v>
      </c>
      <c r="G167" s="32">
        <f t="shared" si="11"/>
        <v>300</v>
      </c>
      <c r="H167" s="32">
        <f t="shared" si="12"/>
        <v>300</v>
      </c>
      <c r="I167" s="33">
        <v>300</v>
      </c>
      <c r="J167" s="33">
        <v>0</v>
      </c>
      <c r="K167" s="32"/>
      <c r="L167" s="32"/>
      <c r="M167" s="32">
        <f t="shared" si="14"/>
        <v>0</v>
      </c>
      <c r="N167" s="34">
        <f t="shared" si="13"/>
        <v>0</v>
      </c>
      <c r="O167" s="34">
        <v>0</v>
      </c>
      <c r="P167" s="34">
        <v>0</v>
      </c>
      <c r="Q167" s="34"/>
      <c r="R167" s="34"/>
      <c r="S167" s="34"/>
    </row>
    <row r="168" spans="1:19" s="38" customFormat="1" ht="16.5" customHeight="1">
      <c r="A168" s="31"/>
      <c r="B168" s="31" t="s">
        <v>179</v>
      </c>
      <c r="C168" s="36"/>
      <c r="D168" s="36"/>
      <c r="E168" s="36" t="s">
        <v>326</v>
      </c>
      <c r="F168" s="37" t="s">
        <v>511</v>
      </c>
      <c r="G168" s="32">
        <f t="shared" si="11"/>
        <v>100</v>
      </c>
      <c r="H168" s="32">
        <f t="shared" si="12"/>
        <v>100</v>
      </c>
      <c r="I168" s="33">
        <v>100</v>
      </c>
      <c r="J168" s="33">
        <v>0</v>
      </c>
      <c r="K168" s="32"/>
      <c r="L168" s="32"/>
      <c r="M168" s="32">
        <f t="shared" si="14"/>
        <v>0</v>
      </c>
      <c r="N168" s="34">
        <f t="shared" si="13"/>
        <v>0</v>
      </c>
      <c r="O168" s="34">
        <v>0</v>
      </c>
      <c r="P168" s="34">
        <v>0</v>
      </c>
      <c r="Q168" s="34"/>
      <c r="R168" s="34"/>
      <c r="S168" s="34"/>
    </row>
    <row r="169" spans="1:19" s="38" customFormat="1" ht="16.5" customHeight="1">
      <c r="A169" s="31"/>
      <c r="B169" s="31" t="s">
        <v>172</v>
      </c>
      <c r="C169" s="36"/>
      <c r="D169" s="36"/>
      <c r="E169" s="36" t="s">
        <v>328</v>
      </c>
      <c r="F169" s="37" t="s">
        <v>512</v>
      </c>
      <c r="G169" s="32">
        <f t="shared" si="11"/>
        <v>1100.55</v>
      </c>
      <c r="H169" s="32">
        <f t="shared" si="12"/>
        <v>1100</v>
      </c>
      <c r="I169" s="33">
        <v>1100</v>
      </c>
      <c r="J169" s="33">
        <v>0</v>
      </c>
      <c r="K169" s="32"/>
      <c r="L169" s="32">
        <f>VLOOKUP(B169,'[1]市直（公共预算）'!$B$2:$C$116,2,0)</f>
        <v>0.55</v>
      </c>
      <c r="M169" s="32">
        <f t="shared" si="14"/>
        <v>0</v>
      </c>
      <c r="N169" s="34">
        <f t="shared" si="13"/>
        <v>0</v>
      </c>
      <c r="O169" s="34">
        <v>0</v>
      </c>
      <c r="P169" s="34">
        <v>0</v>
      </c>
      <c r="Q169" s="34"/>
      <c r="R169" s="34"/>
      <c r="S169" s="34"/>
    </row>
    <row r="170" spans="1:19" s="38" customFormat="1" ht="16.5" customHeight="1">
      <c r="A170" s="31"/>
      <c r="B170" s="31" t="s">
        <v>175</v>
      </c>
      <c r="C170" s="36"/>
      <c r="D170" s="36"/>
      <c r="E170" s="36" t="s">
        <v>329</v>
      </c>
      <c r="F170" s="37" t="s">
        <v>513</v>
      </c>
      <c r="G170" s="32">
        <f t="shared" si="11"/>
        <v>1515</v>
      </c>
      <c r="H170" s="32">
        <f t="shared" si="12"/>
        <v>1515</v>
      </c>
      <c r="I170" s="33">
        <v>1515</v>
      </c>
      <c r="J170" s="33">
        <v>0</v>
      </c>
      <c r="K170" s="32"/>
      <c r="L170" s="32"/>
      <c r="M170" s="32">
        <f t="shared" si="14"/>
        <v>0</v>
      </c>
      <c r="N170" s="34">
        <f t="shared" si="13"/>
        <v>0</v>
      </c>
      <c r="O170" s="34">
        <v>0</v>
      </c>
      <c r="P170" s="34">
        <v>0</v>
      </c>
      <c r="Q170" s="34"/>
      <c r="R170" s="34"/>
      <c r="S170" s="34"/>
    </row>
    <row r="171" spans="1:19" s="38" customFormat="1" ht="16.5" customHeight="1">
      <c r="A171" s="31"/>
      <c r="B171" s="31" t="s">
        <v>169</v>
      </c>
      <c r="C171" s="36"/>
      <c r="D171" s="36"/>
      <c r="E171" s="36" t="s">
        <v>358</v>
      </c>
      <c r="F171" s="37" t="s">
        <v>514</v>
      </c>
      <c r="G171" s="32">
        <f t="shared" si="11"/>
        <v>18735.252072</v>
      </c>
      <c r="H171" s="32">
        <f t="shared" si="12"/>
        <v>14760</v>
      </c>
      <c r="I171" s="33">
        <v>14760</v>
      </c>
      <c r="J171" s="33">
        <v>0</v>
      </c>
      <c r="K171" s="32">
        <v>2102</v>
      </c>
      <c r="L171" s="32">
        <f>VLOOKUP(B171,'[1]市直（公共预算）'!$B$2:$C$116,2,0)</f>
        <v>1873.2520720000002</v>
      </c>
      <c r="M171" s="32">
        <f t="shared" si="14"/>
        <v>0</v>
      </c>
      <c r="N171" s="34">
        <f t="shared" si="13"/>
        <v>0</v>
      </c>
      <c r="O171" s="34">
        <v>0</v>
      </c>
      <c r="P171" s="34">
        <v>0</v>
      </c>
      <c r="Q171" s="34"/>
      <c r="R171" s="34"/>
      <c r="S171" s="34"/>
    </row>
    <row r="172" spans="1:19" s="38" customFormat="1" ht="16.5" customHeight="1">
      <c r="A172" s="31"/>
      <c r="B172" s="31" t="s">
        <v>901</v>
      </c>
      <c r="C172" s="36"/>
      <c r="D172" s="36" t="s">
        <v>356</v>
      </c>
      <c r="E172" s="36"/>
      <c r="F172" s="37" t="s">
        <v>515</v>
      </c>
      <c r="G172" s="32">
        <f t="shared" si="11"/>
        <v>422</v>
      </c>
      <c r="H172" s="32">
        <f t="shared" si="12"/>
        <v>422</v>
      </c>
      <c r="I172" s="33">
        <v>422</v>
      </c>
      <c r="J172" s="33">
        <v>0</v>
      </c>
      <c r="K172" s="32"/>
      <c r="L172" s="32">
        <f>VLOOKUP(B172,'[1]Sheet2'!$D$3:$E$611,2,0)</f>
        <v>0</v>
      </c>
      <c r="M172" s="32">
        <f aca="true" t="shared" si="15" ref="M172:M190">N172+R172+S172</f>
        <v>0</v>
      </c>
      <c r="N172" s="34">
        <f t="shared" si="13"/>
        <v>0</v>
      </c>
      <c r="O172" s="34">
        <v>0</v>
      </c>
      <c r="P172" s="34">
        <v>0</v>
      </c>
      <c r="Q172" s="34"/>
      <c r="R172" s="34"/>
      <c r="S172" s="34"/>
    </row>
    <row r="173" spans="1:19" s="38" customFormat="1" ht="16.5" customHeight="1">
      <c r="A173" s="31"/>
      <c r="B173" s="31" t="s">
        <v>309</v>
      </c>
      <c r="C173" s="36"/>
      <c r="D173" s="36"/>
      <c r="E173" s="36" t="s">
        <v>358</v>
      </c>
      <c r="F173" s="37" t="s">
        <v>516</v>
      </c>
      <c r="G173" s="32">
        <f t="shared" si="11"/>
        <v>422</v>
      </c>
      <c r="H173" s="32">
        <f t="shared" si="12"/>
        <v>422</v>
      </c>
      <c r="I173" s="33">
        <v>422</v>
      </c>
      <c r="J173" s="33">
        <v>0</v>
      </c>
      <c r="K173" s="32"/>
      <c r="L173" s="32"/>
      <c r="M173" s="32">
        <f t="shared" si="15"/>
        <v>0</v>
      </c>
      <c r="N173" s="34">
        <f t="shared" si="13"/>
        <v>0</v>
      </c>
      <c r="O173" s="34">
        <v>0</v>
      </c>
      <c r="P173" s="34">
        <v>0</v>
      </c>
      <c r="Q173" s="34"/>
      <c r="R173" s="34"/>
      <c r="S173" s="34"/>
    </row>
    <row r="174" spans="1:19" s="38" customFormat="1" ht="16.5" customHeight="1">
      <c r="A174" s="31"/>
      <c r="B174" s="31" t="s">
        <v>902</v>
      </c>
      <c r="C174" s="36"/>
      <c r="D174" s="36" t="s">
        <v>361</v>
      </c>
      <c r="E174" s="36"/>
      <c r="F174" s="37" t="s">
        <v>517</v>
      </c>
      <c r="G174" s="32">
        <f t="shared" si="11"/>
        <v>117</v>
      </c>
      <c r="H174" s="32">
        <f t="shared" si="12"/>
        <v>117</v>
      </c>
      <c r="I174" s="33">
        <v>117</v>
      </c>
      <c r="J174" s="33">
        <v>0</v>
      </c>
      <c r="K174" s="32"/>
      <c r="L174" s="32">
        <f>VLOOKUP(B174,'[1]Sheet2'!$D$3:$E$611,2,0)</f>
        <v>0</v>
      </c>
      <c r="M174" s="32">
        <f t="shared" si="15"/>
        <v>0</v>
      </c>
      <c r="N174" s="34">
        <f t="shared" si="13"/>
        <v>0</v>
      </c>
      <c r="O174" s="34">
        <v>0</v>
      </c>
      <c r="P174" s="34">
        <v>0</v>
      </c>
      <c r="Q174" s="34"/>
      <c r="R174" s="34"/>
      <c r="S174" s="34"/>
    </row>
    <row r="175" spans="1:19" s="38" customFormat="1" ht="16.5" customHeight="1">
      <c r="A175" s="31"/>
      <c r="B175" s="31" t="s">
        <v>903</v>
      </c>
      <c r="C175" s="36"/>
      <c r="D175" s="36"/>
      <c r="E175" s="36" t="s">
        <v>349</v>
      </c>
      <c r="F175" s="37" t="s">
        <v>407</v>
      </c>
      <c r="G175" s="32">
        <f t="shared" si="11"/>
        <v>117</v>
      </c>
      <c r="H175" s="32">
        <f t="shared" si="12"/>
        <v>117</v>
      </c>
      <c r="I175" s="33">
        <v>117</v>
      </c>
      <c r="J175" s="33">
        <v>0</v>
      </c>
      <c r="K175" s="32"/>
      <c r="L175" s="32"/>
      <c r="M175" s="32">
        <f t="shared" si="15"/>
        <v>0</v>
      </c>
      <c r="N175" s="34">
        <f t="shared" si="13"/>
        <v>0</v>
      </c>
      <c r="O175" s="34">
        <v>0</v>
      </c>
      <c r="P175" s="34">
        <v>0</v>
      </c>
      <c r="Q175" s="34"/>
      <c r="R175" s="34"/>
      <c r="S175" s="34"/>
    </row>
    <row r="176" spans="1:19" s="38" customFormat="1" ht="16.5" customHeight="1">
      <c r="A176" s="31"/>
      <c r="B176" s="31" t="s">
        <v>904</v>
      </c>
      <c r="C176" s="36"/>
      <c r="D176" s="36" t="s">
        <v>351</v>
      </c>
      <c r="E176" s="36"/>
      <c r="F176" s="37" t="s">
        <v>518</v>
      </c>
      <c r="G176" s="32">
        <f t="shared" si="11"/>
        <v>150</v>
      </c>
      <c r="H176" s="32">
        <f t="shared" si="12"/>
        <v>150</v>
      </c>
      <c r="I176" s="33">
        <v>150</v>
      </c>
      <c r="J176" s="33">
        <v>0</v>
      </c>
      <c r="K176" s="32"/>
      <c r="L176" s="32">
        <f>VLOOKUP(B176,'[1]Sheet2'!$D$3:$E$611,2,0)</f>
        <v>0</v>
      </c>
      <c r="M176" s="32">
        <f t="shared" si="15"/>
        <v>0</v>
      </c>
      <c r="N176" s="34">
        <f t="shared" si="13"/>
        <v>0</v>
      </c>
      <c r="O176" s="34">
        <v>0</v>
      </c>
      <c r="P176" s="34">
        <v>0</v>
      </c>
      <c r="Q176" s="34"/>
      <c r="R176" s="34"/>
      <c r="S176" s="34"/>
    </row>
    <row r="177" spans="1:19" s="38" customFormat="1" ht="16.5" customHeight="1">
      <c r="A177" s="31"/>
      <c r="B177" s="31" t="s">
        <v>905</v>
      </c>
      <c r="C177" s="36"/>
      <c r="D177" s="36"/>
      <c r="E177" s="36" t="s">
        <v>349</v>
      </c>
      <c r="F177" s="37" t="s">
        <v>407</v>
      </c>
      <c r="G177" s="32">
        <f t="shared" si="11"/>
        <v>150</v>
      </c>
      <c r="H177" s="32">
        <f t="shared" si="12"/>
        <v>150</v>
      </c>
      <c r="I177" s="33">
        <v>150</v>
      </c>
      <c r="J177" s="33">
        <v>0</v>
      </c>
      <c r="K177" s="32"/>
      <c r="L177" s="32"/>
      <c r="M177" s="32">
        <f t="shared" si="15"/>
        <v>0</v>
      </c>
      <c r="N177" s="34">
        <f t="shared" si="13"/>
        <v>0</v>
      </c>
      <c r="O177" s="34">
        <v>0</v>
      </c>
      <c r="P177" s="34">
        <v>0</v>
      </c>
      <c r="Q177" s="34"/>
      <c r="R177" s="34"/>
      <c r="S177" s="34"/>
    </row>
    <row r="178" spans="1:19" s="38" customFormat="1" ht="16.5" customHeight="1">
      <c r="A178" s="31"/>
      <c r="B178" s="31" t="s">
        <v>906</v>
      </c>
      <c r="C178" s="36"/>
      <c r="D178" s="36" t="s">
        <v>362</v>
      </c>
      <c r="E178" s="36"/>
      <c r="F178" s="37" t="s">
        <v>519</v>
      </c>
      <c r="G178" s="32">
        <f t="shared" si="11"/>
        <v>1459.38</v>
      </c>
      <c r="H178" s="32">
        <f t="shared" si="12"/>
        <v>1417.38</v>
      </c>
      <c r="I178" s="33">
        <v>1417.38</v>
      </c>
      <c r="J178" s="33">
        <v>0</v>
      </c>
      <c r="K178" s="32">
        <v>42</v>
      </c>
      <c r="L178" s="32">
        <f>VLOOKUP(B178,'[1]Sheet2'!$D$3:$E$611,2,0)</f>
        <v>0</v>
      </c>
      <c r="M178" s="32">
        <f t="shared" si="15"/>
        <v>0</v>
      </c>
      <c r="N178" s="34">
        <f t="shared" si="13"/>
        <v>0</v>
      </c>
      <c r="O178" s="34">
        <v>0</v>
      </c>
      <c r="P178" s="34">
        <v>0</v>
      </c>
      <c r="Q178" s="34"/>
      <c r="R178" s="34"/>
      <c r="S178" s="34"/>
    </row>
    <row r="179" spans="1:19" s="38" customFormat="1" ht="16.5" customHeight="1">
      <c r="A179" s="31"/>
      <c r="B179" s="31" t="s">
        <v>907</v>
      </c>
      <c r="C179" s="36"/>
      <c r="D179" s="36"/>
      <c r="E179" s="36" t="s">
        <v>349</v>
      </c>
      <c r="F179" s="37" t="s">
        <v>407</v>
      </c>
      <c r="G179" s="32">
        <f t="shared" si="11"/>
        <v>881.3800000000001</v>
      </c>
      <c r="H179" s="32">
        <f t="shared" si="12"/>
        <v>881.3800000000001</v>
      </c>
      <c r="I179" s="33">
        <v>881.3800000000001</v>
      </c>
      <c r="J179" s="33">
        <v>0</v>
      </c>
      <c r="K179" s="32"/>
      <c r="L179" s="32"/>
      <c r="M179" s="32">
        <f t="shared" si="15"/>
        <v>0</v>
      </c>
      <c r="N179" s="34">
        <f t="shared" si="13"/>
        <v>0</v>
      </c>
      <c r="O179" s="34">
        <v>0</v>
      </c>
      <c r="P179" s="34">
        <v>0</v>
      </c>
      <c r="Q179" s="34"/>
      <c r="R179" s="34"/>
      <c r="S179" s="34"/>
    </row>
    <row r="180" spans="1:19" s="38" customFormat="1" ht="16.5" customHeight="1">
      <c r="A180" s="31"/>
      <c r="B180" s="31" t="s">
        <v>112</v>
      </c>
      <c r="C180" s="36"/>
      <c r="D180" s="36"/>
      <c r="E180" s="36" t="s">
        <v>361</v>
      </c>
      <c r="F180" s="37" t="s">
        <v>520</v>
      </c>
      <c r="G180" s="32">
        <f t="shared" si="11"/>
        <v>314</v>
      </c>
      <c r="H180" s="32">
        <f t="shared" si="12"/>
        <v>314</v>
      </c>
      <c r="I180" s="33">
        <v>314</v>
      </c>
      <c r="J180" s="33">
        <v>0</v>
      </c>
      <c r="K180" s="32"/>
      <c r="L180" s="32"/>
      <c r="M180" s="32">
        <f t="shared" si="15"/>
        <v>0</v>
      </c>
      <c r="N180" s="34">
        <f t="shared" si="13"/>
        <v>0</v>
      </c>
      <c r="O180" s="34">
        <v>0</v>
      </c>
      <c r="P180" s="34">
        <v>0</v>
      </c>
      <c r="Q180" s="34"/>
      <c r="R180" s="34"/>
      <c r="S180" s="34"/>
    </row>
    <row r="181" spans="1:19" s="38" customFormat="1" ht="16.5" customHeight="1">
      <c r="A181" s="31"/>
      <c r="B181" s="31" t="s">
        <v>111</v>
      </c>
      <c r="C181" s="36"/>
      <c r="D181" s="36"/>
      <c r="E181" s="36" t="s">
        <v>351</v>
      </c>
      <c r="F181" s="37" t="s">
        <v>521</v>
      </c>
      <c r="G181" s="32">
        <f t="shared" si="11"/>
        <v>33</v>
      </c>
      <c r="H181" s="32">
        <f t="shared" si="12"/>
        <v>33</v>
      </c>
      <c r="I181" s="33">
        <v>33</v>
      </c>
      <c r="J181" s="33">
        <v>0</v>
      </c>
      <c r="K181" s="32"/>
      <c r="L181" s="32"/>
      <c r="M181" s="32">
        <f t="shared" si="15"/>
        <v>0</v>
      </c>
      <c r="N181" s="34">
        <f t="shared" si="13"/>
        <v>0</v>
      </c>
      <c r="O181" s="34">
        <v>0</v>
      </c>
      <c r="P181" s="34">
        <v>0</v>
      </c>
      <c r="Q181" s="34"/>
      <c r="R181" s="34"/>
      <c r="S181" s="34"/>
    </row>
    <row r="182" spans="1:19" s="38" customFormat="1" ht="16.5" customHeight="1">
      <c r="A182" s="31"/>
      <c r="B182" s="31" t="s">
        <v>113</v>
      </c>
      <c r="C182" s="36"/>
      <c r="D182" s="36"/>
      <c r="E182" s="36" t="s">
        <v>362</v>
      </c>
      <c r="F182" s="37" t="s">
        <v>522</v>
      </c>
      <c r="G182" s="32">
        <f t="shared" si="11"/>
        <v>15</v>
      </c>
      <c r="H182" s="32">
        <f t="shared" si="12"/>
        <v>15</v>
      </c>
      <c r="I182" s="33">
        <v>15</v>
      </c>
      <c r="J182" s="33">
        <v>0</v>
      </c>
      <c r="K182" s="32"/>
      <c r="L182" s="32"/>
      <c r="M182" s="32">
        <f t="shared" si="15"/>
        <v>0</v>
      </c>
      <c r="N182" s="34">
        <f t="shared" si="13"/>
        <v>0</v>
      </c>
      <c r="O182" s="34">
        <v>0</v>
      </c>
      <c r="P182" s="34">
        <v>0</v>
      </c>
      <c r="Q182" s="34"/>
      <c r="R182" s="34"/>
      <c r="S182" s="34"/>
    </row>
    <row r="183" spans="1:19" s="38" customFormat="1" ht="16.5" customHeight="1">
      <c r="A183" s="31"/>
      <c r="B183" s="31" t="s">
        <v>117</v>
      </c>
      <c r="C183" s="36"/>
      <c r="D183" s="36"/>
      <c r="E183" s="36" t="s">
        <v>366</v>
      </c>
      <c r="F183" s="37" t="s">
        <v>523</v>
      </c>
      <c r="G183" s="32">
        <f t="shared" si="11"/>
        <v>51</v>
      </c>
      <c r="H183" s="32">
        <f t="shared" si="12"/>
        <v>35</v>
      </c>
      <c r="I183" s="33">
        <v>35</v>
      </c>
      <c r="J183" s="33">
        <v>0</v>
      </c>
      <c r="K183" s="32">
        <v>16</v>
      </c>
      <c r="L183" s="32"/>
      <c r="M183" s="32">
        <f t="shared" si="15"/>
        <v>0</v>
      </c>
      <c r="N183" s="34">
        <f t="shared" si="13"/>
        <v>0</v>
      </c>
      <c r="O183" s="34">
        <v>0</v>
      </c>
      <c r="P183" s="34">
        <v>0</v>
      </c>
      <c r="Q183" s="34"/>
      <c r="R183" s="34"/>
      <c r="S183" s="34"/>
    </row>
    <row r="184" spans="1:19" s="38" customFormat="1" ht="16.5" customHeight="1">
      <c r="A184" s="31"/>
      <c r="B184" s="31" t="s">
        <v>115</v>
      </c>
      <c r="C184" s="36"/>
      <c r="D184" s="36"/>
      <c r="E184" s="36" t="s">
        <v>359</v>
      </c>
      <c r="F184" s="37" t="s">
        <v>524</v>
      </c>
      <c r="G184" s="32">
        <f t="shared" si="11"/>
        <v>23</v>
      </c>
      <c r="H184" s="32">
        <f t="shared" si="12"/>
        <v>23</v>
      </c>
      <c r="I184" s="33">
        <v>23</v>
      </c>
      <c r="J184" s="33">
        <v>0</v>
      </c>
      <c r="K184" s="32"/>
      <c r="L184" s="32"/>
      <c r="M184" s="32">
        <f t="shared" si="15"/>
        <v>0</v>
      </c>
      <c r="N184" s="34">
        <f t="shared" si="13"/>
        <v>0</v>
      </c>
      <c r="O184" s="34">
        <v>0</v>
      </c>
      <c r="P184" s="34">
        <v>0</v>
      </c>
      <c r="Q184" s="34"/>
      <c r="R184" s="34"/>
      <c r="S184" s="34"/>
    </row>
    <row r="185" spans="1:19" s="38" customFormat="1" ht="16.5" customHeight="1">
      <c r="A185" s="31"/>
      <c r="B185" s="31" t="s">
        <v>158</v>
      </c>
      <c r="C185" s="36"/>
      <c r="D185" s="36"/>
      <c r="E185" s="36" t="s">
        <v>370</v>
      </c>
      <c r="F185" s="37" t="s">
        <v>525</v>
      </c>
      <c r="G185" s="32">
        <f t="shared" si="11"/>
        <v>91</v>
      </c>
      <c r="H185" s="32">
        <f t="shared" si="12"/>
        <v>91</v>
      </c>
      <c r="I185" s="33">
        <v>91</v>
      </c>
      <c r="J185" s="33">
        <v>0</v>
      </c>
      <c r="K185" s="32"/>
      <c r="L185" s="32"/>
      <c r="M185" s="32">
        <f t="shared" si="15"/>
        <v>0</v>
      </c>
      <c r="N185" s="34">
        <f t="shared" si="13"/>
        <v>0</v>
      </c>
      <c r="O185" s="34">
        <v>0</v>
      </c>
      <c r="P185" s="34">
        <v>0</v>
      </c>
      <c r="Q185" s="34"/>
      <c r="R185" s="34"/>
      <c r="S185" s="34"/>
    </row>
    <row r="186" spans="1:19" s="38" customFormat="1" ht="16.5" customHeight="1">
      <c r="A186" s="31"/>
      <c r="B186" s="31" t="s">
        <v>116</v>
      </c>
      <c r="C186" s="36"/>
      <c r="D186" s="36"/>
      <c r="E186" s="36" t="s">
        <v>323</v>
      </c>
      <c r="F186" s="37" t="s">
        <v>526</v>
      </c>
      <c r="G186" s="32">
        <f t="shared" si="11"/>
        <v>8</v>
      </c>
      <c r="H186" s="32">
        <f t="shared" si="12"/>
        <v>8</v>
      </c>
      <c r="I186" s="33">
        <v>8</v>
      </c>
      <c r="J186" s="33">
        <v>0</v>
      </c>
      <c r="K186" s="32"/>
      <c r="L186" s="32"/>
      <c r="M186" s="32">
        <f t="shared" si="15"/>
        <v>0</v>
      </c>
      <c r="N186" s="34">
        <f t="shared" si="13"/>
        <v>0</v>
      </c>
      <c r="O186" s="34">
        <v>0</v>
      </c>
      <c r="P186" s="34">
        <v>0</v>
      </c>
      <c r="Q186" s="34"/>
      <c r="R186" s="34"/>
      <c r="S186" s="34"/>
    </row>
    <row r="187" spans="1:19" s="38" customFormat="1" ht="16.5" customHeight="1">
      <c r="A187" s="31"/>
      <c r="B187" s="31" t="s">
        <v>114</v>
      </c>
      <c r="C187" s="36"/>
      <c r="D187" s="36"/>
      <c r="E187" s="36" t="s">
        <v>358</v>
      </c>
      <c r="F187" s="37" t="s">
        <v>527</v>
      </c>
      <c r="G187" s="32">
        <f t="shared" si="11"/>
        <v>43</v>
      </c>
      <c r="H187" s="32">
        <f t="shared" si="12"/>
        <v>17</v>
      </c>
      <c r="I187" s="33">
        <v>17</v>
      </c>
      <c r="J187" s="33">
        <v>0</v>
      </c>
      <c r="K187" s="32">
        <v>26</v>
      </c>
      <c r="L187" s="32"/>
      <c r="M187" s="32">
        <f t="shared" si="15"/>
        <v>0</v>
      </c>
      <c r="N187" s="34">
        <f t="shared" si="13"/>
        <v>0</v>
      </c>
      <c r="O187" s="34">
        <v>0</v>
      </c>
      <c r="P187" s="34">
        <v>0</v>
      </c>
      <c r="Q187" s="34"/>
      <c r="R187" s="34"/>
      <c r="S187" s="34"/>
    </row>
    <row r="188" spans="1:19" s="38" customFormat="1" ht="16.5" customHeight="1">
      <c r="A188" s="31"/>
      <c r="B188" s="31" t="s">
        <v>908</v>
      </c>
      <c r="C188" s="36"/>
      <c r="D188" s="36" t="s">
        <v>359</v>
      </c>
      <c r="E188" s="36"/>
      <c r="F188" s="37" t="s">
        <v>528</v>
      </c>
      <c r="G188" s="32">
        <f t="shared" si="11"/>
        <v>2674.61</v>
      </c>
      <c r="H188" s="32">
        <f t="shared" si="12"/>
        <v>2674.61</v>
      </c>
      <c r="I188" s="33">
        <v>2674.61</v>
      </c>
      <c r="J188" s="33">
        <v>0</v>
      </c>
      <c r="K188" s="32"/>
      <c r="L188" s="32">
        <f>VLOOKUP(B188,'[1]Sheet2'!$D$3:$E$611,2,0)</f>
        <v>0</v>
      </c>
      <c r="M188" s="32">
        <f t="shared" si="15"/>
        <v>0</v>
      </c>
      <c r="N188" s="34">
        <f t="shared" si="13"/>
        <v>0</v>
      </c>
      <c r="O188" s="34">
        <v>0</v>
      </c>
      <c r="P188" s="34">
        <v>0</v>
      </c>
      <c r="Q188" s="34"/>
      <c r="R188" s="34"/>
      <c r="S188" s="34"/>
    </row>
    <row r="189" spans="1:19" s="38" customFormat="1" ht="16.5" customHeight="1">
      <c r="A189" s="31"/>
      <c r="B189" s="31" t="s">
        <v>909</v>
      </c>
      <c r="C189" s="36"/>
      <c r="D189" s="36"/>
      <c r="E189" s="36" t="s">
        <v>349</v>
      </c>
      <c r="F189" s="37" t="s">
        <v>407</v>
      </c>
      <c r="G189" s="32">
        <f t="shared" si="11"/>
        <v>2065.21</v>
      </c>
      <c r="H189" s="32">
        <f t="shared" si="12"/>
        <v>2065.21</v>
      </c>
      <c r="I189" s="33">
        <v>2065.21</v>
      </c>
      <c r="J189" s="33">
        <v>0</v>
      </c>
      <c r="K189" s="32"/>
      <c r="L189" s="32"/>
      <c r="M189" s="32">
        <f t="shared" si="15"/>
        <v>0</v>
      </c>
      <c r="N189" s="34">
        <f t="shared" si="13"/>
        <v>0</v>
      </c>
      <c r="O189" s="34">
        <v>0</v>
      </c>
      <c r="P189" s="34">
        <v>0</v>
      </c>
      <c r="Q189" s="34"/>
      <c r="R189" s="34"/>
      <c r="S189" s="34"/>
    </row>
    <row r="190" spans="1:19" s="38" customFormat="1" ht="16.5" customHeight="1">
      <c r="A190" s="31"/>
      <c r="B190" s="31" t="s">
        <v>118</v>
      </c>
      <c r="C190" s="36"/>
      <c r="D190" s="36"/>
      <c r="E190" s="36" t="s">
        <v>358</v>
      </c>
      <c r="F190" s="37" t="s">
        <v>529</v>
      </c>
      <c r="G190" s="32">
        <f t="shared" si="11"/>
        <v>609.4</v>
      </c>
      <c r="H190" s="32">
        <f t="shared" si="12"/>
        <v>609.4</v>
      </c>
      <c r="I190" s="33">
        <v>609.4</v>
      </c>
      <c r="J190" s="33">
        <v>0</v>
      </c>
      <c r="K190" s="32"/>
      <c r="L190" s="32"/>
      <c r="M190" s="32">
        <f t="shared" si="15"/>
        <v>0</v>
      </c>
      <c r="N190" s="34">
        <f t="shared" si="13"/>
        <v>0</v>
      </c>
      <c r="O190" s="34">
        <v>0</v>
      </c>
      <c r="P190" s="34">
        <v>0</v>
      </c>
      <c r="Q190" s="34"/>
      <c r="R190" s="34"/>
      <c r="S190" s="34"/>
    </row>
    <row r="191" spans="1:19" s="38" customFormat="1" ht="16.5" customHeight="1">
      <c r="A191" s="31"/>
      <c r="B191" s="31" t="s">
        <v>910</v>
      </c>
      <c r="C191" s="36"/>
      <c r="D191" s="36" t="s">
        <v>358</v>
      </c>
      <c r="E191" s="36"/>
      <c r="F191" s="37" t="s">
        <v>1082</v>
      </c>
      <c r="G191" s="32">
        <f t="shared" si="11"/>
        <v>2993.837909</v>
      </c>
      <c r="H191" s="32"/>
      <c r="I191" s="33"/>
      <c r="J191" s="33"/>
      <c r="K191" s="32">
        <v>633</v>
      </c>
      <c r="L191" s="32">
        <f>VLOOKUP(B191,'[1]Sheet2'!$D$3:$E$611,2,0)</f>
        <v>2360.837909</v>
      </c>
      <c r="M191" s="32"/>
      <c r="N191" s="34"/>
      <c r="O191" s="34"/>
      <c r="P191" s="34"/>
      <c r="Q191" s="34"/>
      <c r="R191" s="34"/>
      <c r="S191" s="34"/>
    </row>
    <row r="192" spans="1:19" s="38" customFormat="1" ht="16.5" customHeight="1">
      <c r="A192" s="31"/>
      <c r="B192" s="31" t="s">
        <v>911</v>
      </c>
      <c r="C192" s="36"/>
      <c r="D192" s="36"/>
      <c r="E192" s="36" t="s">
        <v>349</v>
      </c>
      <c r="F192" s="37" t="s">
        <v>1083</v>
      </c>
      <c r="G192" s="32">
        <f t="shared" si="11"/>
        <v>2993.837909</v>
      </c>
      <c r="H192" s="32"/>
      <c r="I192" s="33"/>
      <c r="J192" s="33"/>
      <c r="K192" s="32">
        <v>633</v>
      </c>
      <c r="L192" s="32">
        <f>VLOOKUP(B192,'[1]市直（公共预算）'!$B$2:$C$116,2,0)</f>
        <v>2360.837909</v>
      </c>
      <c r="M192" s="32"/>
      <c r="N192" s="34"/>
      <c r="O192" s="34"/>
      <c r="P192" s="34"/>
      <c r="Q192" s="34"/>
      <c r="R192" s="34"/>
      <c r="S192" s="34"/>
    </row>
    <row r="193" spans="1:19" s="35" customFormat="1" ht="16.5" customHeight="1">
      <c r="A193" s="31"/>
      <c r="B193" s="31" t="s">
        <v>367</v>
      </c>
      <c r="C193" s="36" t="s">
        <v>367</v>
      </c>
      <c r="D193" s="36"/>
      <c r="E193" s="36"/>
      <c r="F193" s="37" t="s">
        <v>530</v>
      </c>
      <c r="G193" s="32">
        <f t="shared" si="11"/>
        <v>80421.200064</v>
      </c>
      <c r="H193" s="32">
        <f t="shared" si="12"/>
        <v>66270</v>
      </c>
      <c r="I193" s="33">
        <v>66270</v>
      </c>
      <c r="J193" s="33">
        <v>0</v>
      </c>
      <c r="K193" s="32">
        <v>7797</v>
      </c>
      <c r="L193" s="32">
        <f>VLOOKUP(C193,'[1]市直（公共预算）'!$H$61:$I$78,2,0)</f>
        <v>6354.200064000001</v>
      </c>
      <c r="M193" s="32">
        <f aca="true" t="shared" si="16" ref="M193:M200">N193+R193+S193</f>
        <v>0</v>
      </c>
      <c r="N193" s="34">
        <f t="shared" si="13"/>
        <v>0</v>
      </c>
      <c r="O193" s="34">
        <v>0</v>
      </c>
      <c r="P193" s="34">
        <v>0</v>
      </c>
      <c r="Q193" s="34"/>
      <c r="R193" s="34"/>
      <c r="S193" s="34"/>
    </row>
    <row r="194" spans="1:19" s="38" customFormat="1" ht="16.5" customHeight="1">
      <c r="A194" s="31"/>
      <c r="B194" s="31" t="s">
        <v>912</v>
      </c>
      <c r="C194" s="36"/>
      <c r="D194" s="36" t="s">
        <v>349</v>
      </c>
      <c r="E194" s="36"/>
      <c r="F194" s="37" t="s">
        <v>531</v>
      </c>
      <c r="G194" s="32">
        <f t="shared" si="11"/>
        <v>2062.61</v>
      </c>
      <c r="H194" s="32">
        <f t="shared" si="12"/>
        <v>2011.8100000000002</v>
      </c>
      <c r="I194" s="33">
        <v>2011.8100000000002</v>
      </c>
      <c r="J194" s="33">
        <v>0</v>
      </c>
      <c r="K194" s="32"/>
      <c r="L194" s="32">
        <f>VLOOKUP(B194,'[1]Sheet2'!$D$3:$E$611,2,0)</f>
        <v>50.8</v>
      </c>
      <c r="M194" s="32">
        <f t="shared" si="16"/>
        <v>0</v>
      </c>
      <c r="N194" s="34">
        <f t="shared" si="13"/>
        <v>0</v>
      </c>
      <c r="O194" s="34">
        <v>0</v>
      </c>
      <c r="P194" s="34">
        <v>0</v>
      </c>
      <c r="Q194" s="34"/>
      <c r="R194" s="34"/>
      <c r="S194" s="34"/>
    </row>
    <row r="195" spans="1:19" s="38" customFormat="1" ht="16.5" customHeight="1">
      <c r="A195" s="31"/>
      <c r="B195" s="31" t="s">
        <v>913</v>
      </c>
      <c r="C195" s="36"/>
      <c r="D195" s="36"/>
      <c r="E195" s="36" t="s">
        <v>349</v>
      </c>
      <c r="F195" s="37" t="s">
        <v>407</v>
      </c>
      <c r="G195" s="32">
        <f t="shared" si="11"/>
        <v>1077.69</v>
      </c>
      <c r="H195" s="32">
        <f t="shared" si="12"/>
        <v>1077.69</v>
      </c>
      <c r="I195" s="33">
        <v>1077.69</v>
      </c>
      <c r="J195" s="33">
        <v>0</v>
      </c>
      <c r="K195" s="32"/>
      <c r="L195" s="32"/>
      <c r="M195" s="32">
        <f t="shared" si="16"/>
        <v>0</v>
      </c>
      <c r="N195" s="34">
        <f t="shared" si="13"/>
        <v>0</v>
      </c>
      <c r="O195" s="34">
        <v>0</v>
      </c>
      <c r="P195" s="34">
        <v>0</v>
      </c>
      <c r="Q195" s="34"/>
      <c r="R195" s="34"/>
      <c r="S195" s="34"/>
    </row>
    <row r="196" spans="1:19" s="38" customFormat="1" ht="16.5" customHeight="1">
      <c r="A196" s="31"/>
      <c r="B196" s="31" t="s">
        <v>914</v>
      </c>
      <c r="C196" s="36"/>
      <c r="D196" s="36"/>
      <c r="E196" s="36" t="s">
        <v>356</v>
      </c>
      <c r="F196" s="37" t="s">
        <v>450</v>
      </c>
      <c r="G196" s="32">
        <f t="shared" si="11"/>
        <v>417.12</v>
      </c>
      <c r="H196" s="32">
        <f t="shared" si="12"/>
        <v>417.12</v>
      </c>
      <c r="I196" s="33">
        <v>417.12</v>
      </c>
      <c r="J196" s="33">
        <v>0</v>
      </c>
      <c r="K196" s="32"/>
      <c r="L196" s="32"/>
      <c r="M196" s="32">
        <f t="shared" si="16"/>
        <v>0</v>
      </c>
      <c r="N196" s="34">
        <f t="shared" si="13"/>
        <v>0</v>
      </c>
      <c r="O196" s="34">
        <v>0</v>
      </c>
      <c r="P196" s="34">
        <v>0</v>
      </c>
      <c r="Q196" s="34"/>
      <c r="R196" s="34"/>
      <c r="S196" s="34"/>
    </row>
    <row r="197" spans="1:19" s="38" customFormat="1" ht="16.5" customHeight="1">
      <c r="A197" s="31"/>
      <c r="B197" s="31" t="s">
        <v>207</v>
      </c>
      <c r="C197" s="36"/>
      <c r="D197" s="36"/>
      <c r="E197" s="36" t="s">
        <v>358</v>
      </c>
      <c r="F197" s="37" t="s">
        <v>532</v>
      </c>
      <c r="G197" s="32">
        <f t="shared" si="11"/>
        <v>567.8</v>
      </c>
      <c r="H197" s="32">
        <f t="shared" si="12"/>
        <v>517</v>
      </c>
      <c r="I197" s="33">
        <v>517</v>
      </c>
      <c r="J197" s="33">
        <v>0</v>
      </c>
      <c r="K197" s="32"/>
      <c r="L197" s="32">
        <f>VLOOKUP(B197,'[1]市直（公共预算）'!$B$2:$C$116,2,0)</f>
        <v>50.8</v>
      </c>
      <c r="M197" s="32">
        <f t="shared" si="16"/>
        <v>0</v>
      </c>
      <c r="N197" s="34">
        <f t="shared" si="13"/>
        <v>0</v>
      </c>
      <c r="O197" s="34">
        <v>0</v>
      </c>
      <c r="P197" s="34">
        <v>0</v>
      </c>
      <c r="Q197" s="34"/>
      <c r="R197" s="34"/>
      <c r="S197" s="34"/>
    </row>
    <row r="198" spans="1:19" s="38" customFormat="1" ht="16.5" customHeight="1">
      <c r="A198" s="31"/>
      <c r="B198" s="31" t="s">
        <v>915</v>
      </c>
      <c r="C198" s="36"/>
      <c r="D198" s="36" t="s">
        <v>353</v>
      </c>
      <c r="E198" s="36"/>
      <c r="F198" s="37" t="s">
        <v>533</v>
      </c>
      <c r="G198" s="32">
        <f t="shared" si="11"/>
        <v>21201.713993</v>
      </c>
      <c r="H198" s="32">
        <f t="shared" si="12"/>
        <v>19520.86</v>
      </c>
      <c r="I198" s="33">
        <v>19520.86</v>
      </c>
      <c r="J198" s="33">
        <v>0</v>
      </c>
      <c r="K198" s="32">
        <v>699</v>
      </c>
      <c r="L198" s="32">
        <f>VLOOKUP(B198,'[1]Sheet2'!$D$3:$E$611,2,0)</f>
        <v>981.853993</v>
      </c>
      <c r="M198" s="32">
        <f t="shared" si="16"/>
        <v>0</v>
      </c>
      <c r="N198" s="34">
        <f t="shared" si="13"/>
        <v>0</v>
      </c>
      <c r="O198" s="34">
        <v>0</v>
      </c>
      <c r="P198" s="34">
        <v>0</v>
      </c>
      <c r="Q198" s="34"/>
      <c r="R198" s="34"/>
      <c r="S198" s="34"/>
    </row>
    <row r="199" spans="1:19" s="38" customFormat="1" ht="16.5" customHeight="1">
      <c r="A199" s="31"/>
      <c r="B199" s="31" t="s">
        <v>203</v>
      </c>
      <c r="C199" s="36"/>
      <c r="D199" s="36"/>
      <c r="E199" s="36" t="s">
        <v>349</v>
      </c>
      <c r="F199" s="37" t="s">
        <v>534</v>
      </c>
      <c r="G199" s="32">
        <f t="shared" si="11"/>
        <v>4963.349</v>
      </c>
      <c r="H199" s="32">
        <f t="shared" si="12"/>
        <v>4931.9400000000005</v>
      </c>
      <c r="I199" s="33">
        <v>4931.9400000000005</v>
      </c>
      <c r="J199" s="33">
        <v>0</v>
      </c>
      <c r="K199" s="32">
        <v>23</v>
      </c>
      <c r="L199" s="32">
        <f>VLOOKUP(B199,'[1]市直（公共预算）'!$B$2:$C$116,2,0)</f>
        <v>8.409</v>
      </c>
      <c r="M199" s="32">
        <f t="shared" si="16"/>
        <v>0</v>
      </c>
      <c r="N199" s="34">
        <f t="shared" si="13"/>
        <v>0</v>
      </c>
      <c r="O199" s="34">
        <v>0</v>
      </c>
      <c r="P199" s="34">
        <v>0</v>
      </c>
      <c r="Q199" s="34"/>
      <c r="R199" s="34"/>
      <c r="S199" s="34"/>
    </row>
    <row r="200" spans="1:19" s="38" customFormat="1" ht="16.5" customHeight="1">
      <c r="A200" s="31"/>
      <c r="B200" s="31" t="s">
        <v>210</v>
      </c>
      <c r="C200" s="36"/>
      <c r="D200" s="36"/>
      <c r="E200" s="36" t="s">
        <v>353</v>
      </c>
      <c r="F200" s="37" t="s">
        <v>535</v>
      </c>
      <c r="G200" s="32">
        <f t="shared" si="11"/>
        <v>875.439795</v>
      </c>
      <c r="H200" s="32">
        <f t="shared" si="12"/>
        <v>408</v>
      </c>
      <c r="I200" s="33">
        <v>408</v>
      </c>
      <c r="J200" s="33">
        <v>0</v>
      </c>
      <c r="K200" s="32">
        <v>462</v>
      </c>
      <c r="L200" s="32">
        <f>VLOOKUP(B200,'[1]市直（公共预算）'!$B$2:$C$116,2,0)</f>
        <v>5.439794999999999</v>
      </c>
      <c r="M200" s="32">
        <f t="shared" si="16"/>
        <v>0</v>
      </c>
      <c r="N200" s="34">
        <f t="shared" si="13"/>
        <v>0</v>
      </c>
      <c r="O200" s="34">
        <v>0</v>
      </c>
      <c r="P200" s="34">
        <v>0</v>
      </c>
      <c r="Q200" s="34"/>
      <c r="R200" s="34"/>
      <c r="S200" s="34"/>
    </row>
    <row r="201" spans="1:19" s="38" customFormat="1" ht="16.5" customHeight="1">
      <c r="A201" s="31"/>
      <c r="B201" s="31" t="s">
        <v>1048</v>
      </c>
      <c r="C201" s="36"/>
      <c r="D201" s="36"/>
      <c r="E201" s="36" t="s">
        <v>356</v>
      </c>
      <c r="F201" s="37" t="s">
        <v>1084</v>
      </c>
      <c r="G201" s="32">
        <f t="shared" si="11"/>
        <v>208.322911</v>
      </c>
      <c r="H201" s="32"/>
      <c r="I201" s="33"/>
      <c r="J201" s="33"/>
      <c r="K201" s="32"/>
      <c r="L201" s="32">
        <v>208.322911</v>
      </c>
      <c r="M201" s="32"/>
      <c r="N201" s="34"/>
      <c r="O201" s="34"/>
      <c r="P201" s="34"/>
      <c r="Q201" s="34"/>
      <c r="R201" s="34"/>
      <c r="S201" s="34"/>
    </row>
    <row r="202" spans="1:19" s="38" customFormat="1" ht="16.5" customHeight="1">
      <c r="A202" s="31"/>
      <c r="B202" s="31" t="s">
        <v>206</v>
      </c>
      <c r="C202" s="36"/>
      <c r="D202" s="36"/>
      <c r="E202" s="36" t="s">
        <v>361</v>
      </c>
      <c r="F202" s="37" t="s">
        <v>536</v>
      </c>
      <c r="G202" s="32">
        <f t="shared" si="11"/>
        <v>13310.544899999999</v>
      </c>
      <c r="H202" s="32">
        <f t="shared" si="12"/>
        <v>13067.13</v>
      </c>
      <c r="I202" s="33">
        <v>13067.13</v>
      </c>
      <c r="J202" s="33">
        <v>0</v>
      </c>
      <c r="K202" s="32">
        <v>199</v>
      </c>
      <c r="L202" s="32">
        <f>VLOOKUP(B202,'[1]市直（公共预算）'!$B$2:$C$116,2,0)</f>
        <v>44.4149</v>
      </c>
      <c r="M202" s="32">
        <f aca="true" t="shared" si="17" ref="M202:M208">N202+R202+S202</f>
        <v>0</v>
      </c>
      <c r="N202" s="34">
        <f t="shared" si="13"/>
        <v>0</v>
      </c>
      <c r="O202" s="34">
        <v>0</v>
      </c>
      <c r="P202" s="34">
        <v>0</v>
      </c>
      <c r="Q202" s="34"/>
      <c r="R202" s="34"/>
      <c r="S202" s="34"/>
    </row>
    <row r="203" spans="1:19" s="38" customFormat="1" ht="16.5" customHeight="1">
      <c r="A203" s="31"/>
      <c r="B203" s="31" t="s">
        <v>304</v>
      </c>
      <c r="C203" s="36"/>
      <c r="D203" s="36"/>
      <c r="E203" s="36" t="s">
        <v>351</v>
      </c>
      <c r="F203" s="37" t="s">
        <v>537</v>
      </c>
      <c r="G203" s="32">
        <f t="shared" si="11"/>
        <v>1033.268534</v>
      </c>
      <c r="H203" s="32">
        <f t="shared" si="12"/>
        <v>760</v>
      </c>
      <c r="I203" s="33">
        <v>760</v>
      </c>
      <c r="J203" s="33">
        <v>0</v>
      </c>
      <c r="K203" s="32"/>
      <c r="L203" s="32">
        <f>VLOOKUP(B203,'[1]市直（公共预算）'!$B$2:$C$116,2,0)</f>
        <v>273.268534</v>
      </c>
      <c r="M203" s="32">
        <f t="shared" si="17"/>
        <v>0</v>
      </c>
      <c r="N203" s="34">
        <f t="shared" si="13"/>
        <v>0</v>
      </c>
      <c r="O203" s="34">
        <v>0</v>
      </c>
      <c r="P203" s="34">
        <v>0</v>
      </c>
      <c r="Q203" s="34"/>
      <c r="R203" s="34"/>
      <c r="S203" s="34"/>
    </row>
    <row r="204" spans="1:19" s="38" customFormat="1" ht="16.5" customHeight="1">
      <c r="A204" s="31"/>
      <c r="B204" s="31" t="s">
        <v>202</v>
      </c>
      <c r="C204" s="36"/>
      <c r="D204" s="36"/>
      <c r="E204" s="36" t="s">
        <v>358</v>
      </c>
      <c r="F204" s="37" t="s">
        <v>538</v>
      </c>
      <c r="G204" s="32">
        <f aca="true" t="shared" si="18" ref="G204:G268">H204+K204+L204</f>
        <v>810.788853</v>
      </c>
      <c r="H204" s="32">
        <f aca="true" t="shared" si="19" ref="H204:H268">I204+J204</f>
        <v>353.79</v>
      </c>
      <c r="I204" s="33">
        <v>353.79</v>
      </c>
      <c r="J204" s="33">
        <v>0</v>
      </c>
      <c r="K204" s="32">
        <v>15</v>
      </c>
      <c r="L204" s="32">
        <f>VLOOKUP(B204,'[1]市直（公共预算）'!$B$2:$C$116,2,0)</f>
        <v>441.99885299999994</v>
      </c>
      <c r="M204" s="32">
        <f t="shared" si="17"/>
        <v>0</v>
      </c>
      <c r="N204" s="34">
        <f aca="true" t="shared" si="20" ref="N204:N268">O204+P204+Q204</f>
        <v>0</v>
      </c>
      <c r="O204" s="34">
        <v>0</v>
      </c>
      <c r="P204" s="34">
        <v>0</v>
      </c>
      <c r="Q204" s="34"/>
      <c r="R204" s="34"/>
      <c r="S204" s="34"/>
    </row>
    <row r="205" spans="1:19" s="38" customFormat="1" ht="16.5" customHeight="1">
      <c r="A205" s="31"/>
      <c r="B205" s="31" t="s">
        <v>916</v>
      </c>
      <c r="C205" s="36"/>
      <c r="D205" s="36" t="s">
        <v>356</v>
      </c>
      <c r="E205" s="36"/>
      <c r="F205" s="37" t="s">
        <v>539</v>
      </c>
      <c r="G205" s="32">
        <f t="shared" si="18"/>
        <v>34039.73977099999</v>
      </c>
      <c r="H205" s="32">
        <f t="shared" si="19"/>
        <v>23186.379999999997</v>
      </c>
      <c r="I205" s="33">
        <v>23186.379999999997</v>
      </c>
      <c r="J205" s="33">
        <v>0</v>
      </c>
      <c r="K205" s="32">
        <v>6752</v>
      </c>
      <c r="L205" s="32">
        <f>VLOOKUP(B205,'[1]Sheet2'!$D$3:$E$611,2,0)</f>
        <v>4101.3597709999995</v>
      </c>
      <c r="M205" s="32">
        <f t="shared" si="17"/>
        <v>0</v>
      </c>
      <c r="N205" s="34">
        <f t="shared" si="20"/>
        <v>0</v>
      </c>
      <c r="O205" s="34">
        <v>0</v>
      </c>
      <c r="P205" s="34">
        <v>0</v>
      </c>
      <c r="Q205" s="34"/>
      <c r="R205" s="34"/>
      <c r="S205" s="34"/>
    </row>
    <row r="206" spans="1:19" s="38" customFormat="1" ht="16.5" customHeight="1">
      <c r="A206" s="31"/>
      <c r="B206" s="31" t="s">
        <v>107</v>
      </c>
      <c r="C206" s="36"/>
      <c r="D206" s="36"/>
      <c r="E206" s="36" t="s">
        <v>353</v>
      </c>
      <c r="F206" s="37" t="s">
        <v>378</v>
      </c>
      <c r="G206" s="32">
        <f t="shared" si="18"/>
        <v>17446.419253</v>
      </c>
      <c r="H206" s="32">
        <f t="shared" si="19"/>
        <v>11617.97</v>
      </c>
      <c r="I206" s="33">
        <v>11617.97</v>
      </c>
      <c r="J206" s="33">
        <v>0</v>
      </c>
      <c r="K206" s="32">
        <v>4695</v>
      </c>
      <c r="L206" s="32">
        <f>VLOOKUP(B206,'[1]市直（公共预算）'!$B$2:$C$116,2,0)</f>
        <v>1133.4492529999998</v>
      </c>
      <c r="M206" s="32">
        <f t="shared" si="17"/>
        <v>0</v>
      </c>
      <c r="N206" s="34">
        <f t="shared" si="20"/>
        <v>0</v>
      </c>
      <c r="O206" s="34">
        <v>0</v>
      </c>
      <c r="P206" s="34">
        <v>0</v>
      </c>
      <c r="Q206" s="34"/>
      <c r="R206" s="34"/>
      <c r="S206" s="34"/>
    </row>
    <row r="207" spans="1:19" s="38" customFormat="1" ht="16.5" customHeight="1">
      <c r="A207" s="31"/>
      <c r="B207" s="31" t="s">
        <v>31</v>
      </c>
      <c r="C207" s="36"/>
      <c r="D207" s="36"/>
      <c r="E207" s="36" t="s">
        <v>356</v>
      </c>
      <c r="F207" s="37" t="s">
        <v>540</v>
      </c>
      <c r="G207" s="32">
        <f t="shared" si="18"/>
        <v>5876.2657340000005</v>
      </c>
      <c r="H207" s="32">
        <f t="shared" si="19"/>
        <v>2428.94</v>
      </c>
      <c r="I207" s="33">
        <v>2428.94</v>
      </c>
      <c r="J207" s="33">
        <v>0</v>
      </c>
      <c r="K207" s="32">
        <v>917</v>
      </c>
      <c r="L207" s="32">
        <f>VLOOKUP(B207,'[1]市直（公共预算）'!$B$2:$C$116,2,0)</f>
        <v>2530.325734</v>
      </c>
      <c r="M207" s="32">
        <f t="shared" si="17"/>
        <v>0</v>
      </c>
      <c r="N207" s="34">
        <f t="shared" si="20"/>
        <v>0</v>
      </c>
      <c r="O207" s="34">
        <v>0</v>
      </c>
      <c r="P207" s="34">
        <v>0</v>
      </c>
      <c r="Q207" s="34"/>
      <c r="R207" s="34"/>
      <c r="S207" s="34"/>
    </row>
    <row r="208" spans="1:19" s="38" customFormat="1" ht="16.5" customHeight="1">
      <c r="A208" s="31"/>
      <c r="B208" s="31" t="s">
        <v>204</v>
      </c>
      <c r="C208" s="36"/>
      <c r="D208" s="36"/>
      <c r="E208" s="36" t="s">
        <v>351</v>
      </c>
      <c r="F208" s="37" t="s">
        <v>541</v>
      </c>
      <c r="G208" s="32">
        <f t="shared" si="18"/>
        <v>10595.054784</v>
      </c>
      <c r="H208" s="32">
        <f t="shared" si="19"/>
        <v>9139.47</v>
      </c>
      <c r="I208" s="33">
        <v>9139.47</v>
      </c>
      <c r="J208" s="33">
        <v>0</v>
      </c>
      <c r="K208" s="32">
        <v>1018</v>
      </c>
      <c r="L208" s="32">
        <f>VLOOKUP(B208,'[1]市直（公共预算）'!$B$2:$C$116,2,0)</f>
        <v>437.58478399999996</v>
      </c>
      <c r="M208" s="32">
        <f t="shared" si="17"/>
        <v>0</v>
      </c>
      <c r="N208" s="34">
        <f t="shared" si="20"/>
        <v>0</v>
      </c>
      <c r="O208" s="34">
        <v>0</v>
      </c>
      <c r="P208" s="34">
        <v>0</v>
      </c>
      <c r="Q208" s="34"/>
      <c r="R208" s="34"/>
      <c r="S208" s="34"/>
    </row>
    <row r="209" spans="1:19" s="38" customFormat="1" ht="16.5" customHeight="1">
      <c r="A209" s="31"/>
      <c r="B209" s="31" t="s">
        <v>917</v>
      </c>
      <c r="C209" s="36"/>
      <c r="D209" s="36"/>
      <c r="E209" s="36" t="s">
        <v>358</v>
      </c>
      <c r="F209" s="37" t="s">
        <v>1085</v>
      </c>
      <c r="G209" s="32">
        <f t="shared" si="18"/>
        <v>122</v>
      </c>
      <c r="H209" s="32"/>
      <c r="I209" s="33"/>
      <c r="J209" s="33"/>
      <c r="K209" s="32">
        <v>122</v>
      </c>
      <c r="L209" s="32"/>
      <c r="M209" s="32"/>
      <c r="N209" s="34"/>
      <c r="O209" s="34"/>
      <c r="P209" s="34"/>
      <c r="Q209" s="34"/>
      <c r="R209" s="34"/>
      <c r="S209" s="34"/>
    </row>
    <row r="210" spans="1:19" s="38" customFormat="1" ht="16.5" customHeight="1">
      <c r="A210" s="31"/>
      <c r="B210" s="31" t="s">
        <v>918</v>
      </c>
      <c r="C210" s="36"/>
      <c r="D210" s="36" t="s">
        <v>351</v>
      </c>
      <c r="E210" s="36"/>
      <c r="F210" s="37" t="s">
        <v>542</v>
      </c>
      <c r="G210" s="32">
        <f t="shared" si="18"/>
        <v>2208.45</v>
      </c>
      <c r="H210" s="32">
        <f t="shared" si="19"/>
        <v>2205.95</v>
      </c>
      <c r="I210" s="33">
        <v>2205.95</v>
      </c>
      <c r="J210" s="33">
        <v>0</v>
      </c>
      <c r="K210" s="32"/>
      <c r="L210" s="32">
        <f>VLOOKUP(B210,'[1]Sheet2'!$D$3:$E$611,2,0)</f>
        <v>2.5</v>
      </c>
      <c r="M210" s="32">
        <f aca="true" t="shared" si="21" ref="M210:M224">N210+R210+S210</f>
        <v>0</v>
      </c>
      <c r="N210" s="34">
        <f t="shared" si="20"/>
        <v>0</v>
      </c>
      <c r="O210" s="34">
        <v>0</v>
      </c>
      <c r="P210" s="34">
        <v>0</v>
      </c>
      <c r="Q210" s="34"/>
      <c r="R210" s="34"/>
      <c r="S210" s="34"/>
    </row>
    <row r="211" spans="1:19" s="38" customFormat="1" ht="16.5" customHeight="1">
      <c r="A211" s="31"/>
      <c r="B211" s="31" t="s">
        <v>212</v>
      </c>
      <c r="C211" s="36"/>
      <c r="D211" s="36"/>
      <c r="E211" s="36" t="s">
        <v>349</v>
      </c>
      <c r="F211" s="37" t="s">
        <v>543</v>
      </c>
      <c r="G211" s="32">
        <f t="shared" si="18"/>
        <v>2208.45</v>
      </c>
      <c r="H211" s="32">
        <f t="shared" si="19"/>
        <v>2205.95</v>
      </c>
      <c r="I211" s="33">
        <v>2205.95</v>
      </c>
      <c r="J211" s="33">
        <v>0</v>
      </c>
      <c r="K211" s="32"/>
      <c r="L211" s="32">
        <f>VLOOKUP(B211,'[1]市直（公共预算）'!$B$2:$C$116,2,0)</f>
        <v>2.5</v>
      </c>
      <c r="M211" s="32">
        <f t="shared" si="21"/>
        <v>0</v>
      </c>
      <c r="N211" s="34">
        <f t="shared" si="20"/>
        <v>0</v>
      </c>
      <c r="O211" s="34">
        <v>0</v>
      </c>
      <c r="P211" s="34">
        <v>0</v>
      </c>
      <c r="Q211" s="34"/>
      <c r="R211" s="34"/>
      <c r="S211" s="34"/>
    </row>
    <row r="212" spans="1:19" s="38" customFormat="1" ht="16.5" customHeight="1">
      <c r="A212" s="31"/>
      <c r="B212" s="31" t="s">
        <v>919</v>
      </c>
      <c r="C212" s="36"/>
      <c r="D212" s="36" t="s">
        <v>366</v>
      </c>
      <c r="E212" s="36"/>
      <c r="F212" s="37" t="s">
        <v>544</v>
      </c>
      <c r="G212" s="32">
        <f t="shared" si="18"/>
        <v>2214.7855</v>
      </c>
      <c r="H212" s="32">
        <f t="shared" si="19"/>
        <v>1532.11</v>
      </c>
      <c r="I212" s="33">
        <v>1532.11</v>
      </c>
      <c r="J212" s="33">
        <v>0</v>
      </c>
      <c r="K212" s="32">
        <v>346</v>
      </c>
      <c r="L212" s="32">
        <f>VLOOKUP(B212,'[1]Sheet2'!$D$3:$E$611,2,0)</f>
        <v>336.6755</v>
      </c>
      <c r="M212" s="32">
        <f t="shared" si="21"/>
        <v>0</v>
      </c>
      <c r="N212" s="34">
        <f t="shared" si="20"/>
        <v>0</v>
      </c>
      <c r="O212" s="34">
        <v>0</v>
      </c>
      <c r="P212" s="34">
        <v>0</v>
      </c>
      <c r="Q212" s="34"/>
      <c r="R212" s="34"/>
      <c r="S212" s="34"/>
    </row>
    <row r="213" spans="1:19" s="38" customFormat="1" ht="16.5" customHeight="1">
      <c r="A213" s="31"/>
      <c r="B213" s="31" t="s">
        <v>123</v>
      </c>
      <c r="C213" s="36"/>
      <c r="D213" s="36"/>
      <c r="E213" s="36" t="s">
        <v>349</v>
      </c>
      <c r="F213" s="37" t="s">
        <v>545</v>
      </c>
      <c r="G213" s="32">
        <f t="shared" si="18"/>
        <v>2114.7855</v>
      </c>
      <c r="H213" s="32">
        <f t="shared" si="19"/>
        <v>1432.11</v>
      </c>
      <c r="I213" s="33">
        <v>1432.11</v>
      </c>
      <c r="J213" s="33">
        <v>0</v>
      </c>
      <c r="K213" s="32">
        <v>346</v>
      </c>
      <c r="L213" s="32">
        <f>VLOOKUP(B213,'[1]市直（公共预算）'!$B$2:$C$116,2,0)</f>
        <v>336.6755</v>
      </c>
      <c r="M213" s="32">
        <f t="shared" si="21"/>
        <v>0</v>
      </c>
      <c r="N213" s="34">
        <f t="shared" si="20"/>
        <v>0</v>
      </c>
      <c r="O213" s="34">
        <v>0</v>
      </c>
      <c r="P213" s="34">
        <v>0</v>
      </c>
      <c r="Q213" s="34"/>
      <c r="R213" s="34"/>
      <c r="S213" s="34"/>
    </row>
    <row r="214" spans="1:19" s="38" customFormat="1" ht="16.5" customHeight="1">
      <c r="A214" s="31"/>
      <c r="B214" s="31" t="s">
        <v>205</v>
      </c>
      <c r="C214" s="36"/>
      <c r="D214" s="36"/>
      <c r="E214" s="36" t="s">
        <v>358</v>
      </c>
      <c r="F214" s="37" t="s">
        <v>546</v>
      </c>
      <c r="G214" s="32">
        <f t="shared" si="18"/>
        <v>100</v>
      </c>
      <c r="H214" s="32">
        <f t="shared" si="19"/>
        <v>100</v>
      </c>
      <c r="I214" s="33">
        <v>100</v>
      </c>
      <c r="J214" s="33">
        <v>0</v>
      </c>
      <c r="K214" s="32"/>
      <c r="L214" s="32"/>
      <c r="M214" s="32">
        <f t="shared" si="21"/>
        <v>0</v>
      </c>
      <c r="N214" s="34">
        <f t="shared" si="20"/>
        <v>0</v>
      </c>
      <c r="O214" s="34">
        <v>0</v>
      </c>
      <c r="P214" s="34">
        <v>0</v>
      </c>
      <c r="Q214" s="34"/>
      <c r="R214" s="34"/>
      <c r="S214" s="34"/>
    </row>
    <row r="215" spans="1:19" s="38" customFormat="1" ht="16.5" customHeight="1">
      <c r="A215" s="31"/>
      <c r="B215" s="31" t="s">
        <v>920</v>
      </c>
      <c r="C215" s="36"/>
      <c r="D215" s="36" t="s">
        <v>359</v>
      </c>
      <c r="E215" s="36"/>
      <c r="F215" s="37" t="s">
        <v>547</v>
      </c>
      <c r="G215" s="32">
        <f t="shared" si="18"/>
        <v>3572.77</v>
      </c>
      <c r="H215" s="32">
        <f t="shared" si="19"/>
        <v>3572.77</v>
      </c>
      <c r="I215" s="33">
        <v>3572.77</v>
      </c>
      <c r="J215" s="33">
        <v>0</v>
      </c>
      <c r="K215" s="32"/>
      <c r="L215" s="32">
        <f>VLOOKUP(B215,'[1]Sheet2'!$D$3:$E$611,2,0)</f>
        <v>0</v>
      </c>
      <c r="M215" s="32">
        <f t="shared" si="21"/>
        <v>0</v>
      </c>
      <c r="N215" s="34">
        <f t="shared" si="20"/>
        <v>0</v>
      </c>
      <c r="O215" s="34">
        <v>0</v>
      </c>
      <c r="P215" s="34">
        <v>0</v>
      </c>
      <c r="Q215" s="34"/>
      <c r="R215" s="34"/>
      <c r="S215" s="34"/>
    </row>
    <row r="216" spans="1:19" s="38" customFormat="1" ht="16.5" customHeight="1">
      <c r="A216" s="31"/>
      <c r="B216" s="31" t="s">
        <v>211</v>
      </c>
      <c r="C216" s="36"/>
      <c r="D216" s="36"/>
      <c r="E216" s="36" t="s">
        <v>353</v>
      </c>
      <c r="F216" s="37" t="s">
        <v>548</v>
      </c>
      <c r="G216" s="32">
        <f t="shared" si="18"/>
        <v>3572.77</v>
      </c>
      <c r="H216" s="32">
        <f t="shared" si="19"/>
        <v>3572.77</v>
      </c>
      <c r="I216" s="33">
        <v>3572.77</v>
      </c>
      <c r="J216" s="33">
        <v>0</v>
      </c>
      <c r="K216" s="32"/>
      <c r="L216" s="32"/>
      <c r="M216" s="32">
        <f t="shared" si="21"/>
        <v>0</v>
      </c>
      <c r="N216" s="34">
        <f t="shared" si="20"/>
        <v>0</v>
      </c>
      <c r="O216" s="34">
        <v>0</v>
      </c>
      <c r="P216" s="34">
        <v>0</v>
      </c>
      <c r="Q216" s="34"/>
      <c r="R216" s="34"/>
      <c r="S216" s="34"/>
    </row>
    <row r="217" spans="1:19" s="38" customFormat="1" ht="16.5" customHeight="1">
      <c r="A217" s="31"/>
      <c r="B217" s="31" t="s">
        <v>921</v>
      </c>
      <c r="C217" s="36"/>
      <c r="D217" s="36" t="s">
        <v>370</v>
      </c>
      <c r="E217" s="36"/>
      <c r="F217" s="37" t="s">
        <v>549</v>
      </c>
      <c r="G217" s="32">
        <f t="shared" si="18"/>
        <v>4501.216</v>
      </c>
      <c r="H217" s="32">
        <f t="shared" si="19"/>
        <v>4000</v>
      </c>
      <c r="I217" s="33">
        <v>4000</v>
      </c>
      <c r="J217" s="33">
        <v>0</v>
      </c>
      <c r="K217" s="32"/>
      <c r="L217" s="32">
        <f>VLOOKUP(B217,'[1]Sheet2'!$D$3:$E$611,2,0)</f>
        <v>501.216</v>
      </c>
      <c r="M217" s="32">
        <f t="shared" si="21"/>
        <v>0</v>
      </c>
      <c r="N217" s="34">
        <f t="shared" si="20"/>
        <v>0</v>
      </c>
      <c r="O217" s="34">
        <v>0</v>
      </c>
      <c r="P217" s="34">
        <v>0</v>
      </c>
      <c r="Q217" s="34"/>
      <c r="R217" s="34"/>
      <c r="S217" s="34"/>
    </row>
    <row r="218" spans="1:19" s="38" customFormat="1" ht="16.5" customHeight="1">
      <c r="A218" s="31"/>
      <c r="B218" s="31" t="s">
        <v>209</v>
      </c>
      <c r="C218" s="36"/>
      <c r="D218" s="36"/>
      <c r="E218" s="36" t="s">
        <v>358</v>
      </c>
      <c r="F218" s="37" t="s">
        <v>550</v>
      </c>
      <c r="G218" s="32">
        <f t="shared" si="18"/>
        <v>4501.216</v>
      </c>
      <c r="H218" s="32">
        <f t="shared" si="19"/>
        <v>4000</v>
      </c>
      <c r="I218" s="33">
        <v>4000</v>
      </c>
      <c r="J218" s="33">
        <v>0</v>
      </c>
      <c r="K218" s="32"/>
      <c r="L218" s="32">
        <f>VLOOKUP(B218,'[1]市直（公共预算）'!$B$2:$C$116,2,0)</f>
        <v>501.216</v>
      </c>
      <c r="M218" s="32">
        <f t="shared" si="21"/>
        <v>0</v>
      </c>
      <c r="N218" s="34">
        <f t="shared" si="20"/>
        <v>0</v>
      </c>
      <c r="O218" s="34">
        <v>0</v>
      </c>
      <c r="P218" s="34">
        <v>0</v>
      </c>
      <c r="Q218" s="34"/>
      <c r="R218" s="34"/>
      <c r="S218" s="34"/>
    </row>
    <row r="219" spans="1:19" s="38" customFormat="1" ht="16.5" customHeight="1">
      <c r="A219" s="31"/>
      <c r="B219" s="31" t="s">
        <v>922</v>
      </c>
      <c r="C219" s="36"/>
      <c r="D219" s="36" t="s">
        <v>358</v>
      </c>
      <c r="E219" s="36"/>
      <c r="F219" s="37" t="s">
        <v>551</v>
      </c>
      <c r="G219" s="32">
        <f t="shared" si="18"/>
        <v>10619.599999999999</v>
      </c>
      <c r="H219" s="32">
        <f t="shared" si="19"/>
        <v>10240.599999999999</v>
      </c>
      <c r="I219" s="33">
        <v>10240.599999999999</v>
      </c>
      <c r="J219" s="33">
        <v>0</v>
      </c>
      <c r="K219" s="32"/>
      <c r="L219" s="32">
        <v>379</v>
      </c>
      <c r="M219" s="32">
        <f t="shared" si="21"/>
        <v>0</v>
      </c>
      <c r="N219" s="34">
        <f t="shared" si="20"/>
        <v>0</v>
      </c>
      <c r="O219" s="34">
        <v>0</v>
      </c>
      <c r="P219" s="34">
        <v>0</v>
      </c>
      <c r="Q219" s="34"/>
      <c r="R219" s="34"/>
      <c r="S219" s="34"/>
    </row>
    <row r="220" spans="1:19" s="38" customFormat="1" ht="16.5" customHeight="1">
      <c r="A220" s="31"/>
      <c r="B220" s="31" t="s">
        <v>208</v>
      </c>
      <c r="C220" s="36"/>
      <c r="D220" s="36"/>
      <c r="E220" s="36" t="s">
        <v>358</v>
      </c>
      <c r="F220" s="37" t="s">
        <v>552</v>
      </c>
      <c r="G220" s="32">
        <f t="shared" si="18"/>
        <v>10620.394799999998</v>
      </c>
      <c r="H220" s="32">
        <f t="shared" si="19"/>
        <v>10240.599999999999</v>
      </c>
      <c r="I220" s="33">
        <v>10240.599999999999</v>
      </c>
      <c r="J220" s="33">
        <v>0</v>
      </c>
      <c r="K220" s="32"/>
      <c r="L220" s="32">
        <f>VLOOKUP(B220,'[1]市直（公共预算）'!$B$2:$C$116,2,0)</f>
        <v>379.7948</v>
      </c>
      <c r="M220" s="32">
        <f t="shared" si="21"/>
        <v>0</v>
      </c>
      <c r="N220" s="34">
        <f t="shared" si="20"/>
        <v>0</v>
      </c>
      <c r="O220" s="34">
        <v>0</v>
      </c>
      <c r="P220" s="34">
        <v>0</v>
      </c>
      <c r="Q220" s="34"/>
      <c r="R220" s="34"/>
      <c r="S220" s="34"/>
    </row>
    <row r="221" spans="1:19" s="35" customFormat="1" ht="16.5" customHeight="1">
      <c r="A221" s="31"/>
      <c r="B221" s="31" t="s">
        <v>374</v>
      </c>
      <c r="C221" s="36" t="s">
        <v>374</v>
      </c>
      <c r="D221" s="36"/>
      <c r="E221" s="36"/>
      <c r="F221" s="37" t="s">
        <v>553</v>
      </c>
      <c r="G221" s="32">
        <f t="shared" si="18"/>
        <v>9080.448019</v>
      </c>
      <c r="H221" s="32">
        <f t="shared" si="19"/>
        <v>8037.33</v>
      </c>
      <c r="I221" s="33">
        <v>8037.33</v>
      </c>
      <c r="J221" s="33">
        <v>0</v>
      </c>
      <c r="K221" s="32"/>
      <c r="L221" s="32">
        <f>VLOOKUP(C221,'[1]市直（公共预算）'!$H$61:$I$78,2,0)</f>
        <v>1043.118019</v>
      </c>
      <c r="M221" s="32">
        <f t="shared" si="21"/>
        <v>0</v>
      </c>
      <c r="N221" s="34">
        <f t="shared" si="20"/>
        <v>0</v>
      </c>
      <c r="O221" s="34">
        <v>0</v>
      </c>
      <c r="P221" s="34">
        <v>0</v>
      </c>
      <c r="Q221" s="34"/>
      <c r="R221" s="34"/>
      <c r="S221" s="34"/>
    </row>
    <row r="222" spans="1:19" s="38" customFormat="1" ht="16.5" customHeight="1">
      <c r="A222" s="31"/>
      <c r="B222" s="31" t="s">
        <v>923</v>
      </c>
      <c r="C222" s="36"/>
      <c r="D222" s="36" t="s">
        <v>349</v>
      </c>
      <c r="E222" s="36"/>
      <c r="F222" s="37" t="s">
        <v>554</v>
      </c>
      <c r="G222" s="32">
        <f t="shared" si="18"/>
        <v>1117.9099999999999</v>
      </c>
      <c r="H222" s="32">
        <f t="shared" si="19"/>
        <v>1117.9099999999999</v>
      </c>
      <c r="I222" s="33">
        <v>1117.9099999999999</v>
      </c>
      <c r="J222" s="33">
        <v>0</v>
      </c>
      <c r="K222" s="32"/>
      <c r="L222" s="32">
        <f>VLOOKUP(B222,'[1]Sheet2'!$D$3:$E$611,2,0)</f>
        <v>0</v>
      </c>
      <c r="M222" s="32">
        <f t="shared" si="21"/>
        <v>0</v>
      </c>
      <c r="N222" s="34">
        <f t="shared" si="20"/>
        <v>0</v>
      </c>
      <c r="O222" s="34">
        <v>0</v>
      </c>
      <c r="P222" s="34">
        <v>0</v>
      </c>
      <c r="Q222" s="34"/>
      <c r="R222" s="34"/>
      <c r="S222" s="34"/>
    </row>
    <row r="223" spans="1:19" s="38" customFormat="1" ht="16.5" customHeight="1">
      <c r="A223" s="31"/>
      <c r="B223" s="31" t="s">
        <v>924</v>
      </c>
      <c r="C223" s="36"/>
      <c r="D223" s="36"/>
      <c r="E223" s="36" t="s">
        <v>349</v>
      </c>
      <c r="F223" s="37" t="s">
        <v>407</v>
      </c>
      <c r="G223" s="32">
        <f t="shared" si="18"/>
        <v>924.91</v>
      </c>
      <c r="H223" s="32">
        <f t="shared" si="19"/>
        <v>924.91</v>
      </c>
      <c r="I223" s="33">
        <v>924.91</v>
      </c>
      <c r="J223" s="33">
        <v>0</v>
      </c>
      <c r="K223" s="32"/>
      <c r="L223" s="32"/>
      <c r="M223" s="32">
        <f t="shared" si="21"/>
        <v>0</v>
      </c>
      <c r="N223" s="34">
        <f t="shared" si="20"/>
        <v>0</v>
      </c>
      <c r="O223" s="34">
        <v>0</v>
      </c>
      <c r="P223" s="34">
        <v>0</v>
      </c>
      <c r="Q223" s="34"/>
      <c r="R223" s="34"/>
      <c r="S223" s="34"/>
    </row>
    <row r="224" spans="1:19" s="38" customFormat="1" ht="16.5" customHeight="1">
      <c r="A224" s="31"/>
      <c r="B224" s="31" t="s">
        <v>62</v>
      </c>
      <c r="C224" s="36"/>
      <c r="D224" s="36"/>
      <c r="E224" s="36" t="s">
        <v>358</v>
      </c>
      <c r="F224" s="37" t="s">
        <v>555</v>
      </c>
      <c r="G224" s="32">
        <f t="shared" si="18"/>
        <v>193</v>
      </c>
      <c r="H224" s="32">
        <f t="shared" si="19"/>
        <v>193</v>
      </c>
      <c r="I224" s="33">
        <v>193</v>
      </c>
      <c r="J224" s="33">
        <v>0</v>
      </c>
      <c r="K224" s="32"/>
      <c r="L224" s="32"/>
      <c r="M224" s="32">
        <f t="shared" si="21"/>
        <v>0</v>
      </c>
      <c r="N224" s="34">
        <f t="shared" si="20"/>
        <v>0</v>
      </c>
      <c r="O224" s="34">
        <v>0</v>
      </c>
      <c r="P224" s="34">
        <v>0</v>
      </c>
      <c r="Q224" s="34"/>
      <c r="R224" s="34"/>
      <c r="S224" s="34"/>
    </row>
    <row r="225" spans="1:19" s="38" customFormat="1" ht="16.5" customHeight="1">
      <c r="A225" s="31"/>
      <c r="B225" s="31" t="s">
        <v>925</v>
      </c>
      <c r="C225" s="36"/>
      <c r="D225" s="36" t="s">
        <v>361</v>
      </c>
      <c r="E225" s="36"/>
      <c r="F225" s="37" t="s">
        <v>556</v>
      </c>
      <c r="G225" s="32">
        <f t="shared" si="18"/>
        <v>3990</v>
      </c>
      <c r="H225" s="32">
        <f t="shared" si="19"/>
        <v>3900</v>
      </c>
      <c r="I225" s="33">
        <v>3900</v>
      </c>
      <c r="J225" s="33">
        <v>0</v>
      </c>
      <c r="K225" s="32"/>
      <c r="L225" s="32">
        <f>VLOOKUP(B225,'[1]Sheet2'!$D$3:$E$611,2,0)</f>
        <v>90</v>
      </c>
      <c r="M225" s="32">
        <f>N225+R225+S225</f>
        <v>0</v>
      </c>
      <c r="N225" s="34">
        <f t="shared" si="20"/>
        <v>0</v>
      </c>
      <c r="O225" s="34">
        <v>0</v>
      </c>
      <c r="P225" s="34">
        <v>0</v>
      </c>
      <c r="Q225" s="34"/>
      <c r="R225" s="34"/>
      <c r="S225" s="34"/>
    </row>
    <row r="226" spans="1:19" s="38" customFormat="1" ht="16.5" customHeight="1">
      <c r="A226" s="31"/>
      <c r="B226" s="31" t="s">
        <v>63</v>
      </c>
      <c r="C226" s="36"/>
      <c r="D226" s="36"/>
      <c r="E226" s="36" t="s">
        <v>356</v>
      </c>
      <c r="F226" s="37" t="s">
        <v>557</v>
      </c>
      <c r="G226" s="32">
        <f t="shared" si="18"/>
        <v>3990</v>
      </c>
      <c r="H226" s="32">
        <f t="shared" si="19"/>
        <v>3900</v>
      </c>
      <c r="I226" s="33">
        <v>3900</v>
      </c>
      <c r="J226" s="33">
        <v>0</v>
      </c>
      <c r="K226" s="32"/>
      <c r="L226" s="32">
        <f>VLOOKUP(B226,'[1]市直（公共预算）'!$B$2:$C$116,2,0)</f>
        <v>90</v>
      </c>
      <c r="M226" s="32">
        <f>N226+R226+S226</f>
        <v>0</v>
      </c>
      <c r="N226" s="34">
        <f t="shared" si="20"/>
        <v>0</v>
      </c>
      <c r="O226" s="34">
        <v>0</v>
      </c>
      <c r="P226" s="34">
        <v>0</v>
      </c>
      <c r="Q226" s="34"/>
      <c r="R226" s="34"/>
      <c r="S226" s="34"/>
    </row>
    <row r="227" spans="1:19" s="38" customFormat="1" ht="16.5" customHeight="1">
      <c r="A227" s="31"/>
      <c r="B227" s="31" t="s">
        <v>926</v>
      </c>
      <c r="C227" s="36"/>
      <c r="D227" s="36" t="s">
        <v>351</v>
      </c>
      <c r="E227" s="36"/>
      <c r="F227" s="37" t="s">
        <v>558</v>
      </c>
      <c r="G227" s="32">
        <f t="shared" si="18"/>
        <v>111.77526900000001</v>
      </c>
      <c r="H227" s="32">
        <f t="shared" si="19"/>
        <v>44.059999999999995</v>
      </c>
      <c r="I227" s="33">
        <v>44.059999999999995</v>
      </c>
      <c r="J227" s="33">
        <v>0</v>
      </c>
      <c r="K227" s="32"/>
      <c r="L227" s="32">
        <f>VLOOKUP(B227,'[1]Sheet2'!$D$3:$E$611,2,0)</f>
        <v>67.715269</v>
      </c>
      <c r="M227" s="32">
        <f>N227+R227+S227</f>
        <v>0</v>
      </c>
      <c r="N227" s="34">
        <f t="shared" si="20"/>
        <v>0</v>
      </c>
      <c r="O227" s="34">
        <v>0</v>
      </c>
      <c r="P227" s="34">
        <v>0</v>
      </c>
      <c r="Q227" s="34"/>
      <c r="R227" s="34"/>
      <c r="S227" s="34"/>
    </row>
    <row r="228" spans="1:19" s="38" customFormat="1" ht="16.5" customHeight="1">
      <c r="A228" s="31"/>
      <c r="B228" s="31" t="s">
        <v>126</v>
      </c>
      <c r="C228" s="36"/>
      <c r="D228" s="36"/>
      <c r="E228" s="36" t="s">
        <v>349</v>
      </c>
      <c r="F228" s="37" t="s">
        <v>559</v>
      </c>
      <c r="G228" s="32">
        <f t="shared" si="18"/>
        <v>44.059999999999995</v>
      </c>
      <c r="H228" s="32">
        <f t="shared" si="19"/>
        <v>44.059999999999995</v>
      </c>
      <c r="I228" s="33">
        <v>44.059999999999995</v>
      </c>
      <c r="J228" s="33">
        <v>0</v>
      </c>
      <c r="K228" s="32"/>
      <c r="L228" s="32"/>
      <c r="M228" s="32">
        <f>N228+R228+S228</f>
        <v>0</v>
      </c>
      <c r="N228" s="34">
        <f t="shared" si="20"/>
        <v>0</v>
      </c>
      <c r="O228" s="34">
        <v>0</v>
      </c>
      <c r="P228" s="34">
        <v>0</v>
      </c>
      <c r="Q228" s="34"/>
      <c r="R228" s="34"/>
      <c r="S228" s="34"/>
    </row>
    <row r="229" spans="1:19" s="38" customFormat="1" ht="16.5" customHeight="1">
      <c r="A229" s="31"/>
      <c r="B229" s="31" t="s">
        <v>1049</v>
      </c>
      <c r="C229" s="36"/>
      <c r="D229" s="36"/>
      <c r="E229" s="36" t="s">
        <v>353</v>
      </c>
      <c r="F229" s="37" t="s">
        <v>1123</v>
      </c>
      <c r="G229" s="32">
        <f t="shared" si="18"/>
        <v>68</v>
      </c>
      <c r="H229" s="32"/>
      <c r="I229" s="33"/>
      <c r="J229" s="33"/>
      <c r="K229" s="32"/>
      <c r="L229" s="32">
        <v>68</v>
      </c>
      <c r="M229" s="32"/>
      <c r="N229" s="34"/>
      <c r="O229" s="34"/>
      <c r="P229" s="34"/>
      <c r="Q229" s="34"/>
      <c r="R229" s="34"/>
      <c r="S229" s="34"/>
    </row>
    <row r="230" spans="1:19" s="38" customFormat="1" ht="16.5" customHeight="1">
      <c r="A230" s="31"/>
      <c r="B230" s="31" t="s">
        <v>927</v>
      </c>
      <c r="C230" s="36"/>
      <c r="D230" s="36" t="s">
        <v>362</v>
      </c>
      <c r="E230" s="36"/>
      <c r="F230" s="37" t="s">
        <v>560</v>
      </c>
      <c r="G230" s="32">
        <f t="shared" si="18"/>
        <v>235.61</v>
      </c>
      <c r="H230" s="32">
        <f t="shared" si="19"/>
        <v>235.61</v>
      </c>
      <c r="I230" s="33">
        <v>235.61</v>
      </c>
      <c r="J230" s="33">
        <v>0</v>
      </c>
      <c r="K230" s="32"/>
      <c r="L230" s="32">
        <f>VLOOKUP(B230,'[1]Sheet2'!$D$3:$E$611,2,0)</f>
        <v>0</v>
      </c>
      <c r="M230" s="32">
        <f aca="true" t="shared" si="22" ref="M230:M239">N230+R230+S230</f>
        <v>0</v>
      </c>
      <c r="N230" s="34">
        <f t="shared" si="20"/>
        <v>0</v>
      </c>
      <c r="O230" s="34">
        <v>0</v>
      </c>
      <c r="P230" s="34">
        <v>0</v>
      </c>
      <c r="Q230" s="34"/>
      <c r="R230" s="34"/>
      <c r="S230" s="34"/>
    </row>
    <row r="231" spans="1:19" s="38" customFormat="1" ht="16.5" customHeight="1">
      <c r="A231" s="31"/>
      <c r="B231" s="31" t="s">
        <v>78</v>
      </c>
      <c r="C231" s="36"/>
      <c r="D231" s="36"/>
      <c r="E231" s="36" t="s">
        <v>358</v>
      </c>
      <c r="F231" s="37" t="s">
        <v>561</v>
      </c>
      <c r="G231" s="32">
        <f t="shared" si="18"/>
        <v>235.61</v>
      </c>
      <c r="H231" s="32">
        <f t="shared" si="19"/>
        <v>235.61</v>
      </c>
      <c r="I231" s="33">
        <v>235.61</v>
      </c>
      <c r="J231" s="33">
        <v>0</v>
      </c>
      <c r="K231" s="32"/>
      <c r="L231" s="32"/>
      <c r="M231" s="32">
        <f t="shared" si="22"/>
        <v>0</v>
      </c>
      <c r="N231" s="34">
        <f t="shared" si="20"/>
        <v>0</v>
      </c>
      <c r="O231" s="34">
        <v>0</v>
      </c>
      <c r="P231" s="34">
        <v>0</v>
      </c>
      <c r="Q231" s="34"/>
      <c r="R231" s="34"/>
      <c r="S231" s="34"/>
    </row>
    <row r="232" spans="1:19" s="38" customFormat="1" ht="16.5" customHeight="1">
      <c r="A232" s="31"/>
      <c r="B232" s="31" t="s">
        <v>928</v>
      </c>
      <c r="C232" s="36"/>
      <c r="D232" s="36" t="s">
        <v>366</v>
      </c>
      <c r="E232" s="36"/>
      <c r="F232" s="37" t="s">
        <v>562</v>
      </c>
      <c r="G232" s="32">
        <f t="shared" si="18"/>
        <v>664.53</v>
      </c>
      <c r="H232" s="32">
        <f t="shared" si="19"/>
        <v>664.53</v>
      </c>
      <c r="I232" s="33">
        <v>664.53</v>
      </c>
      <c r="J232" s="33">
        <v>0</v>
      </c>
      <c r="K232" s="32"/>
      <c r="L232" s="32">
        <f>VLOOKUP(B232,'[1]Sheet2'!$D$3:$E$611,2,0)</f>
        <v>0</v>
      </c>
      <c r="M232" s="32">
        <f t="shared" si="22"/>
        <v>0</v>
      </c>
      <c r="N232" s="34">
        <f t="shared" si="20"/>
        <v>0</v>
      </c>
      <c r="O232" s="34">
        <v>0</v>
      </c>
      <c r="P232" s="34">
        <v>0</v>
      </c>
      <c r="Q232" s="34"/>
      <c r="R232" s="34"/>
      <c r="S232" s="34"/>
    </row>
    <row r="233" spans="1:19" s="38" customFormat="1" ht="16.5" customHeight="1">
      <c r="A233" s="31"/>
      <c r="B233" s="31" t="s">
        <v>929</v>
      </c>
      <c r="C233" s="36"/>
      <c r="D233" s="36"/>
      <c r="E233" s="36" t="s">
        <v>349</v>
      </c>
      <c r="F233" s="37" t="s">
        <v>559</v>
      </c>
      <c r="G233" s="32">
        <f t="shared" si="18"/>
        <v>328.31000000000006</v>
      </c>
      <c r="H233" s="32">
        <f t="shared" si="19"/>
        <v>328.31000000000006</v>
      </c>
      <c r="I233" s="33">
        <v>328.31000000000006</v>
      </c>
      <c r="J233" s="33">
        <v>0</v>
      </c>
      <c r="K233" s="32"/>
      <c r="L233" s="32"/>
      <c r="M233" s="32">
        <f t="shared" si="22"/>
        <v>0</v>
      </c>
      <c r="N233" s="34">
        <f t="shared" si="20"/>
        <v>0</v>
      </c>
      <c r="O233" s="34">
        <v>0</v>
      </c>
      <c r="P233" s="34">
        <v>0</v>
      </c>
      <c r="Q233" s="34"/>
      <c r="R233" s="34"/>
      <c r="S233" s="34"/>
    </row>
    <row r="234" spans="1:19" s="38" customFormat="1" ht="16.5" customHeight="1">
      <c r="A234" s="31"/>
      <c r="B234" s="31" t="s">
        <v>230</v>
      </c>
      <c r="C234" s="36"/>
      <c r="D234" s="36"/>
      <c r="E234" s="36" t="s">
        <v>353</v>
      </c>
      <c r="F234" s="37" t="s">
        <v>563</v>
      </c>
      <c r="G234" s="32">
        <f t="shared" si="18"/>
        <v>81.30000000000001</v>
      </c>
      <c r="H234" s="32">
        <f t="shared" si="19"/>
        <v>81.30000000000001</v>
      </c>
      <c r="I234" s="33">
        <v>81.30000000000001</v>
      </c>
      <c r="J234" s="33">
        <v>0</v>
      </c>
      <c r="K234" s="32"/>
      <c r="L234" s="32"/>
      <c r="M234" s="32">
        <f t="shared" si="22"/>
        <v>0</v>
      </c>
      <c r="N234" s="34">
        <f t="shared" si="20"/>
        <v>0</v>
      </c>
      <c r="O234" s="34">
        <v>0</v>
      </c>
      <c r="P234" s="34">
        <v>0</v>
      </c>
      <c r="Q234" s="34"/>
      <c r="R234" s="34"/>
      <c r="S234" s="34"/>
    </row>
    <row r="235" spans="1:19" s="38" customFormat="1" ht="16.5" customHeight="1">
      <c r="A235" s="31"/>
      <c r="B235" s="31" t="s">
        <v>231</v>
      </c>
      <c r="C235" s="36"/>
      <c r="D235" s="36"/>
      <c r="E235" s="36" t="s">
        <v>356</v>
      </c>
      <c r="F235" s="37" t="s">
        <v>564</v>
      </c>
      <c r="G235" s="32">
        <f t="shared" si="18"/>
        <v>4.699999999999999</v>
      </c>
      <c r="H235" s="32">
        <f t="shared" si="19"/>
        <v>4.699999999999999</v>
      </c>
      <c r="I235" s="33">
        <v>4.699999999999999</v>
      </c>
      <c r="J235" s="33">
        <v>0</v>
      </c>
      <c r="K235" s="32"/>
      <c r="L235" s="32"/>
      <c r="M235" s="32">
        <f t="shared" si="22"/>
        <v>0</v>
      </c>
      <c r="N235" s="34">
        <f t="shared" si="20"/>
        <v>0</v>
      </c>
      <c r="O235" s="34">
        <v>0</v>
      </c>
      <c r="P235" s="34">
        <v>0</v>
      </c>
      <c r="Q235" s="34"/>
      <c r="R235" s="34"/>
      <c r="S235" s="34"/>
    </row>
    <row r="236" spans="1:19" s="38" customFormat="1" ht="16.5" customHeight="1">
      <c r="A236" s="31"/>
      <c r="B236" s="31" t="s">
        <v>232</v>
      </c>
      <c r="C236" s="36"/>
      <c r="D236" s="36"/>
      <c r="E236" s="36" t="s">
        <v>361</v>
      </c>
      <c r="F236" s="37" t="s">
        <v>565</v>
      </c>
      <c r="G236" s="32">
        <f t="shared" si="18"/>
        <v>10</v>
      </c>
      <c r="H236" s="32">
        <f t="shared" si="19"/>
        <v>10</v>
      </c>
      <c r="I236" s="33">
        <v>10</v>
      </c>
      <c r="J236" s="33">
        <v>0</v>
      </c>
      <c r="K236" s="32"/>
      <c r="L236" s="32"/>
      <c r="M236" s="32">
        <f t="shared" si="22"/>
        <v>0</v>
      </c>
      <c r="N236" s="34">
        <f t="shared" si="20"/>
        <v>0</v>
      </c>
      <c r="O236" s="34">
        <v>0</v>
      </c>
      <c r="P236" s="34">
        <v>0</v>
      </c>
      <c r="Q236" s="34"/>
      <c r="R236" s="34"/>
      <c r="S236" s="34"/>
    </row>
    <row r="237" spans="1:19" s="38" customFormat="1" ht="16.5" customHeight="1">
      <c r="A237" s="31"/>
      <c r="B237" s="31" t="s">
        <v>64</v>
      </c>
      <c r="C237" s="36"/>
      <c r="D237" s="36"/>
      <c r="E237" s="36" t="s">
        <v>351</v>
      </c>
      <c r="F237" s="37" t="s">
        <v>566</v>
      </c>
      <c r="G237" s="32">
        <f t="shared" si="18"/>
        <v>215.82</v>
      </c>
      <c r="H237" s="32">
        <f t="shared" si="19"/>
        <v>215.82</v>
      </c>
      <c r="I237" s="33">
        <v>215.82</v>
      </c>
      <c r="J237" s="33">
        <v>0</v>
      </c>
      <c r="K237" s="32"/>
      <c r="L237" s="32"/>
      <c r="M237" s="32">
        <f t="shared" si="22"/>
        <v>0</v>
      </c>
      <c r="N237" s="34">
        <f t="shared" si="20"/>
        <v>0</v>
      </c>
      <c r="O237" s="34">
        <v>0</v>
      </c>
      <c r="P237" s="34">
        <v>0</v>
      </c>
      <c r="Q237" s="34"/>
      <c r="R237" s="34"/>
      <c r="S237" s="34"/>
    </row>
    <row r="238" spans="1:19" s="38" customFormat="1" ht="16.5" customHeight="1">
      <c r="A238" s="31"/>
      <c r="B238" s="31" t="s">
        <v>233</v>
      </c>
      <c r="C238" s="36"/>
      <c r="D238" s="36"/>
      <c r="E238" s="36" t="s">
        <v>358</v>
      </c>
      <c r="F238" s="37" t="s">
        <v>567</v>
      </c>
      <c r="G238" s="32">
        <f t="shared" si="18"/>
        <v>24.4</v>
      </c>
      <c r="H238" s="32">
        <f t="shared" si="19"/>
        <v>24.4</v>
      </c>
      <c r="I238" s="33">
        <v>24.4</v>
      </c>
      <c r="J238" s="33">
        <v>0</v>
      </c>
      <c r="K238" s="32"/>
      <c r="L238" s="32"/>
      <c r="M238" s="32">
        <f t="shared" si="22"/>
        <v>0</v>
      </c>
      <c r="N238" s="34">
        <f t="shared" si="20"/>
        <v>0</v>
      </c>
      <c r="O238" s="34">
        <v>0</v>
      </c>
      <c r="P238" s="34">
        <v>0</v>
      </c>
      <c r="Q238" s="34"/>
      <c r="R238" s="34"/>
      <c r="S238" s="34"/>
    </row>
    <row r="239" spans="1:19" s="38" customFormat="1" ht="16.5" customHeight="1">
      <c r="A239" s="31"/>
      <c r="B239" s="31" t="s">
        <v>930</v>
      </c>
      <c r="C239" s="36"/>
      <c r="D239" s="36" t="s">
        <v>358</v>
      </c>
      <c r="E239" s="36"/>
      <c r="F239" s="37" t="s">
        <v>568</v>
      </c>
      <c r="G239" s="32">
        <f t="shared" si="18"/>
        <v>2960.22</v>
      </c>
      <c r="H239" s="32">
        <f t="shared" si="19"/>
        <v>2075.22</v>
      </c>
      <c r="I239" s="33">
        <v>2075.22</v>
      </c>
      <c r="J239" s="33">
        <v>0</v>
      </c>
      <c r="K239" s="32"/>
      <c r="L239" s="32">
        <v>885</v>
      </c>
      <c r="M239" s="32">
        <f t="shared" si="22"/>
        <v>0</v>
      </c>
      <c r="N239" s="34">
        <f t="shared" si="20"/>
        <v>0</v>
      </c>
      <c r="O239" s="34">
        <v>0</v>
      </c>
      <c r="P239" s="34">
        <v>0</v>
      </c>
      <c r="Q239" s="34"/>
      <c r="R239" s="34"/>
      <c r="S239" s="34"/>
    </row>
    <row r="240" spans="1:19" s="38" customFormat="1" ht="16.5" customHeight="1">
      <c r="A240" s="31"/>
      <c r="B240" s="31" t="s">
        <v>65</v>
      </c>
      <c r="C240" s="36"/>
      <c r="D240" s="36"/>
      <c r="E240" s="36" t="s">
        <v>358</v>
      </c>
      <c r="F240" s="37" t="s">
        <v>569</v>
      </c>
      <c r="G240" s="32">
        <f t="shared" si="18"/>
        <v>2960.22</v>
      </c>
      <c r="H240" s="32">
        <f t="shared" si="19"/>
        <v>2075.22</v>
      </c>
      <c r="I240" s="33">
        <v>2075.22</v>
      </c>
      <c r="J240" s="33">
        <v>0</v>
      </c>
      <c r="K240" s="32"/>
      <c r="L240" s="32">
        <v>885</v>
      </c>
      <c r="M240" s="32">
        <f aca="true" t="shared" si="23" ref="M240:M286">N240+R240+S240</f>
        <v>0</v>
      </c>
      <c r="N240" s="34">
        <f t="shared" si="20"/>
        <v>0</v>
      </c>
      <c r="O240" s="34">
        <v>0</v>
      </c>
      <c r="P240" s="34">
        <v>0</v>
      </c>
      <c r="Q240" s="34"/>
      <c r="R240" s="34"/>
      <c r="S240" s="34"/>
    </row>
    <row r="241" spans="1:19" s="35" customFormat="1" ht="16.5" customHeight="1">
      <c r="A241" s="31"/>
      <c r="B241" s="31" t="s">
        <v>384</v>
      </c>
      <c r="C241" s="36" t="s">
        <v>384</v>
      </c>
      <c r="D241" s="36"/>
      <c r="E241" s="36"/>
      <c r="F241" s="37" t="s">
        <v>570</v>
      </c>
      <c r="G241" s="32">
        <f t="shared" si="18"/>
        <v>26605.793975</v>
      </c>
      <c r="H241" s="32">
        <f t="shared" si="19"/>
        <v>25329.78</v>
      </c>
      <c r="I241" s="33">
        <v>25329.78</v>
      </c>
      <c r="J241" s="33">
        <v>0</v>
      </c>
      <c r="K241" s="32">
        <v>444</v>
      </c>
      <c r="L241" s="32">
        <f>VLOOKUP(C241,'[1]市直（公共预算）'!$H$61:$I$78,2,0)</f>
        <v>832.0139750000001</v>
      </c>
      <c r="M241" s="32">
        <f t="shared" si="23"/>
        <v>0</v>
      </c>
      <c r="N241" s="34">
        <f t="shared" si="20"/>
        <v>0</v>
      </c>
      <c r="O241" s="34">
        <v>0</v>
      </c>
      <c r="P241" s="34">
        <v>0</v>
      </c>
      <c r="Q241" s="34"/>
      <c r="R241" s="34"/>
      <c r="S241" s="34"/>
    </row>
    <row r="242" spans="1:19" s="38" customFormat="1" ht="16.5" customHeight="1">
      <c r="A242" s="31"/>
      <c r="B242" s="31" t="s">
        <v>931</v>
      </c>
      <c r="C242" s="36"/>
      <c r="D242" s="36" t="s">
        <v>349</v>
      </c>
      <c r="E242" s="36"/>
      <c r="F242" s="37" t="s">
        <v>571</v>
      </c>
      <c r="G242" s="32">
        <f t="shared" si="18"/>
        <v>9551.990899999999</v>
      </c>
      <c r="H242" s="32">
        <f t="shared" si="19"/>
        <v>9055.689999999999</v>
      </c>
      <c r="I242" s="33">
        <v>9055.689999999999</v>
      </c>
      <c r="J242" s="33">
        <v>0</v>
      </c>
      <c r="K242" s="32">
        <v>374</v>
      </c>
      <c r="L242" s="32">
        <f>VLOOKUP(B242,'[1]Sheet2'!$D$3:$E$611,2,0)</f>
        <v>122.3009</v>
      </c>
      <c r="M242" s="32">
        <f t="shared" si="23"/>
        <v>0</v>
      </c>
      <c r="N242" s="34">
        <f t="shared" si="20"/>
        <v>0</v>
      </c>
      <c r="O242" s="34">
        <v>0</v>
      </c>
      <c r="P242" s="34">
        <v>0</v>
      </c>
      <c r="Q242" s="34"/>
      <c r="R242" s="34"/>
      <c r="S242" s="34"/>
    </row>
    <row r="243" spans="1:19" s="38" customFormat="1" ht="16.5" customHeight="1">
      <c r="A243" s="31"/>
      <c r="B243" s="31" t="s">
        <v>189</v>
      </c>
      <c r="C243" s="36"/>
      <c r="D243" s="36"/>
      <c r="E243" s="36" t="s">
        <v>349</v>
      </c>
      <c r="F243" s="37" t="s">
        <v>407</v>
      </c>
      <c r="G243" s="32">
        <f t="shared" si="18"/>
        <v>1550.6999999999998</v>
      </c>
      <c r="H243" s="32">
        <f t="shared" si="19"/>
        <v>1550.6999999999998</v>
      </c>
      <c r="I243" s="33">
        <v>1550.6999999999998</v>
      </c>
      <c r="J243" s="33">
        <v>0</v>
      </c>
      <c r="K243" s="32"/>
      <c r="L243" s="32"/>
      <c r="M243" s="32">
        <f t="shared" si="23"/>
        <v>0</v>
      </c>
      <c r="N243" s="34">
        <f t="shared" si="20"/>
        <v>0</v>
      </c>
      <c r="O243" s="34">
        <v>0</v>
      </c>
      <c r="P243" s="34">
        <v>0</v>
      </c>
      <c r="Q243" s="34"/>
      <c r="R243" s="34"/>
      <c r="S243" s="34"/>
    </row>
    <row r="244" spans="1:19" s="38" customFormat="1" ht="16.5" customHeight="1">
      <c r="A244" s="31"/>
      <c r="B244" s="31" t="s">
        <v>193</v>
      </c>
      <c r="C244" s="36"/>
      <c r="D244" s="36"/>
      <c r="E244" s="36" t="s">
        <v>361</v>
      </c>
      <c r="F244" s="37" t="s">
        <v>572</v>
      </c>
      <c r="G244" s="32">
        <f t="shared" si="18"/>
        <v>1002.6099999999999</v>
      </c>
      <c r="H244" s="32">
        <f t="shared" si="19"/>
        <v>1002.6099999999999</v>
      </c>
      <c r="I244" s="33">
        <v>1002.6099999999999</v>
      </c>
      <c r="J244" s="33">
        <v>0</v>
      </c>
      <c r="K244" s="32"/>
      <c r="L244" s="32"/>
      <c r="M244" s="32">
        <f t="shared" si="23"/>
        <v>0</v>
      </c>
      <c r="N244" s="34">
        <f t="shared" si="20"/>
        <v>0</v>
      </c>
      <c r="O244" s="34">
        <v>0</v>
      </c>
      <c r="P244" s="34">
        <v>0</v>
      </c>
      <c r="Q244" s="34"/>
      <c r="R244" s="34"/>
      <c r="S244" s="34"/>
    </row>
    <row r="245" spans="1:19" s="38" customFormat="1" ht="16.5" customHeight="1">
      <c r="A245" s="31"/>
      <c r="B245" s="31" t="s">
        <v>190</v>
      </c>
      <c r="C245" s="36"/>
      <c r="D245" s="36"/>
      <c r="E245" s="36" t="s">
        <v>351</v>
      </c>
      <c r="F245" s="37" t="s">
        <v>573</v>
      </c>
      <c r="G245" s="32">
        <f t="shared" si="18"/>
        <v>80</v>
      </c>
      <c r="H245" s="32">
        <f t="shared" si="19"/>
        <v>80</v>
      </c>
      <c r="I245" s="33">
        <v>80</v>
      </c>
      <c r="J245" s="33">
        <v>0</v>
      </c>
      <c r="K245" s="32"/>
      <c r="L245" s="32"/>
      <c r="M245" s="32">
        <f t="shared" si="23"/>
        <v>0</v>
      </c>
      <c r="N245" s="34">
        <f t="shared" si="20"/>
        <v>0</v>
      </c>
      <c r="O245" s="34">
        <v>0</v>
      </c>
      <c r="P245" s="34">
        <v>0</v>
      </c>
      <c r="Q245" s="34"/>
      <c r="R245" s="34"/>
      <c r="S245" s="34"/>
    </row>
    <row r="246" spans="1:19" s="38" customFormat="1" ht="16.5" customHeight="1">
      <c r="A246" s="31"/>
      <c r="B246" s="31" t="s">
        <v>182</v>
      </c>
      <c r="C246" s="36"/>
      <c r="D246" s="36"/>
      <c r="E246" s="36" t="s">
        <v>366</v>
      </c>
      <c r="F246" s="37" t="s">
        <v>574</v>
      </c>
      <c r="G246" s="32">
        <f t="shared" si="18"/>
        <v>2615</v>
      </c>
      <c r="H246" s="32">
        <f t="shared" si="19"/>
        <v>2615</v>
      </c>
      <c r="I246" s="33">
        <v>2615</v>
      </c>
      <c r="J246" s="33">
        <v>0</v>
      </c>
      <c r="K246" s="32"/>
      <c r="L246" s="32"/>
      <c r="M246" s="32">
        <f t="shared" si="23"/>
        <v>0</v>
      </c>
      <c r="N246" s="34">
        <f t="shared" si="20"/>
        <v>0</v>
      </c>
      <c r="O246" s="34">
        <v>0</v>
      </c>
      <c r="P246" s="34">
        <v>0</v>
      </c>
      <c r="Q246" s="34"/>
      <c r="R246" s="34"/>
      <c r="S246" s="34"/>
    </row>
    <row r="247" spans="1:19" s="38" customFormat="1" ht="16.5" customHeight="1">
      <c r="A247" s="31"/>
      <c r="B247" s="31" t="s">
        <v>184</v>
      </c>
      <c r="C247" s="36"/>
      <c r="D247" s="36"/>
      <c r="E247" s="36" t="s">
        <v>359</v>
      </c>
      <c r="F247" s="37" t="s">
        <v>575</v>
      </c>
      <c r="G247" s="32">
        <f t="shared" si="18"/>
        <v>170</v>
      </c>
      <c r="H247" s="32">
        <f t="shared" si="19"/>
        <v>170</v>
      </c>
      <c r="I247" s="33">
        <v>170</v>
      </c>
      <c r="J247" s="33">
        <v>0</v>
      </c>
      <c r="K247" s="32"/>
      <c r="L247" s="32"/>
      <c r="M247" s="32">
        <f t="shared" si="23"/>
        <v>0</v>
      </c>
      <c r="N247" s="34">
        <f t="shared" si="20"/>
        <v>0</v>
      </c>
      <c r="O247" s="34">
        <v>0</v>
      </c>
      <c r="P247" s="34">
        <v>0</v>
      </c>
      <c r="Q247" s="34"/>
      <c r="R247" s="34"/>
      <c r="S247" s="34"/>
    </row>
    <row r="248" spans="1:19" s="38" customFormat="1" ht="16.5" customHeight="1">
      <c r="A248" s="31"/>
      <c r="B248" s="31" t="s">
        <v>186</v>
      </c>
      <c r="C248" s="36"/>
      <c r="D248" s="36"/>
      <c r="E248" s="36" t="s">
        <v>370</v>
      </c>
      <c r="F248" s="37" t="s">
        <v>576</v>
      </c>
      <c r="G248" s="32">
        <f t="shared" si="18"/>
        <v>879.7</v>
      </c>
      <c r="H248" s="32">
        <f t="shared" si="19"/>
        <v>879.7</v>
      </c>
      <c r="I248" s="33">
        <v>879.7</v>
      </c>
      <c r="J248" s="33">
        <v>0</v>
      </c>
      <c r="K248" s="32"/>
      <c r="L248" s="32"/>
      <c r="M248" s="32">
        <f t="shared" si="23"/>
        <v>0</v>
      </c>
      <c r="N248" s="34">
        <f t="shared" si="20"/>
        <v>0</v>
      </c>
      <c r="O248" s="34">
        <v>0</v>
      </c>
      <c r="P248" s="34">
        <v>0</v>
      </c>
      <c r="Q248" s="34"/>
      <c r="R248" s="34"/>
      <c r="S248" s="34"/>
    </row>
    <row r="249" spans="1:19" s="38" customFormat="1" ht="16.5" customHeight="1">
      <c r="A249" s="31"/>
      <c r="B249" s="31" t="s">
        <v>188</v>
      </c>
      <c r="C249" s="36"/>
      <c r="D249" s="36"/>
      <c r="E249" s="36" t="s">
        <v>323</v>
      </c>
      <c r="F249" s="37" t="s">
        <v>577</v>
      </c>
      <c r="G249" s="32">
        <f t="shared" si="18"/>
        <v>509.88</v>
      </c>
      <c r="H249" s="32">
        <f t="shared" si="19"/>
        <v>509.88</v>
      </c>
      <c r="I249" s="33">
        <v>509.88</v>
      </c>
      <c r="J249" s="33">
        <v>0</v>
      </c>
      <c r="K249" s="32"/>
      <c r="L249" s="32"/>
      <c r="M249" s="32">
        <f t="shared" si="23"/>
        <v>0</v>
      </c>
      <c r="N249" s="34">
        <f t="shared" si="20"/>
        <v>0</v>
      </c>
      <c r="O249" s="34">
        <v>0</v>
      </c>
      <c r="P249" s="34">
        <v>0</v>
      </c>
      <c r="Q249" s="34"/>
      <c r="R249" s="34"/>
      <c r="S249" s="34"/>
    </row>
    <row r="250" spans="1:19" s="38" customFormat="1" ht="16.5" customHeight="1">
      <c r="A250" s="31"/>
      <c r="B250" s="31" t="s">
        <v>192</v>
      </c>
      <c r="C250" s="36"/>
      <c r="D250" s="36"/>
      <c r="E250" s="36" t="s">
        <v>324</v>
      </c>
      <c r="F250" s="37" t="s">
        <v>578</v>
      </c>
      <c r="G250" s="32">
        <f t="shared" si="18"/>
        <v>67</v>
      </c>
      <c r="H250" s="32">
        <f t="shared" si="19"/>
        <v>67</v>
      </c>
      <c r="I250" s="33">
        <v>67</v>
      </c>
      <c r="J250" s="33">
        <v>0</v>
      </c>
      <c r="K250" s="32"/>
      <c r="L250" s="32"/>
      <c r="M250" s="32">
        <f t="shared" si="23"/>
        <v>0</v>
      </c>
      <c r="N250" s="34">
        <f t="shared" si="20"/>
        <v>0</v>
      </c>
      <c r="O250" s="34">
        <v>0</v>
      </c>
      <c r="P250" s="34">
        <v>0</v>
      </c>
      <c r="Q250" s="34"/>
      <c r="R250" s="34"/>
      <c r="S250" s="34"/>
    </row>
    <row r="251" spans="1:19" s="38" customFormat="1" ht="16.5" customHeight="1">
      <c r="A251" s="31"/>
      <c r="B251" s="31" t="s">
        <v>185</v>
      </c>
      <c r="C251" s="36"/>
      <c r="D251" s="36"/>
      <c r="E251" s="36" t="s">
        <v>358</v>
      </c>
      <c r="F251" s="37" t="s">
        <v>579</v>
      </c>
      <c r="G251" s="32">
        <f t="shared" si="18"/>
        <v>2677.1009000000004</v>
      </c>
      <c r="H251" s="32">
        <f t="shared" si="19"/>
        <v>2180.8</v>
      </c>
      <c r="I251" s="33">
        <v>2180.8</v>
      </c>
      <c r="J251" s="33">
        <v>0</v>
      </c>
      <c r="K251" s="32">
        <v>374</v>
      </c>
      <c r="L251" s="32">
        <f>VLOOKUP(B251,'[1]市直（公共预算）'!$B$2:$C$116,2,0)</f>
        <v>122.3009</v>
      </c>
      <c r="M251" s="32">
        <f t="shared" si="23"/>
        <v>0</v>
      </c>
      <c r="N251" s="34">
        <f t="shared" si="20"/>
        <v>0</v>
      </c>
      <c r="O251" s="34">
        <v>0</v>
      </c>
      <c r="P251" s="34">
        <v>0</v>
      </c>
      <c r="Q251" s="34"/>
      <c r="R251" s="34"/>
      <c r="S251" s="34"/>
    </row>
    <row r="252" spans="1:19" s="38" customFormat="1" ht="16.5" customHeight="1">
      <c r="A252" s="31"/>
      <c r="B252" s="31" t="s">
        <v>932</v>
      </c>
      <c r="C252" s="36"/>
      <c r="D252" s="36" t="s">
        <v>353</v>
      </c>
      <c r="E252" s="36"/>
      <c r="F252" s="37" t="s">
        <v>580</v>
      </c>
      <c r="G252" s="32">
        <f t="shared" si="18"/>
        <v>1640.626575</v>
      </c>
      <c r="H252" s="32">
        <f t="shared" si="19"/>
        <v>1393.91</v>
      </c>
      <c r="I252" s="33">
        <v>1393.91</v>
      </c>
      <c r="J252" s="33">
        <v>0</v>
      </c>
      <c r="K252" s="32"/>
      <c r="L252" s="32">
        <f>VLOOKUP(B252,'[1]Sheet2'!$D$3:$E$611,2,0)</f>
        <v>246.71657499999998</v>
      </c>
      <c r="M252" s="32">
        <f t="shared" si="23"/>
        <v>0</v>
      </c>
      <c r="N252" s="34">
        <f t="shared" si="20"/>
        <v>0</v>
      </c>
      <c r="O252" s="34">
        <v>0</v>
      </c>
      <c r="P252" s="34">
        <v>0</v>
      </c>
      <c r="Q252" s="34"/>
      <c r="R252" s="34"/>
      <c r="S252" s="34"/>
    </row>
    <row r="253" spans="1:19" s="38" customFormat="1" ht="16.5" customHeight="1">
      <c r="A253" s="31"/>
      <c r="B253" s="31" t="s">
        <v>191</v>
      </c>
      <c r="C253" s="36"/>
      <c r="D253" s="36"/>
      <c r="E253" s="36" t="s">
        <v>361</v>
      </c>
      <c r="F253" s="37" t="s">
        <v>581</v>
      </c>
      <c r="G253" s="32">
        <f t="shared" si="18"/>
        <v>398.850998</v>
      </c>
      <c r="H253" s="32">
        <f t="shared" si="19"/>
        <v>300</v>
      </c>
      <c r="I253" s="33">
        <v>300</v>
      </c>
      <c r="J253" s="33">
        <v>0</v>
      </c>
      <c r="K253" s="32"/>
      <c r="L253" s="32">
        <f>VLOOKUP(B253,'[1]市直（公共预算）'!$B$2:$C$116,2,0)</f>
        <v>98.850998</v>
      </c>
      <c r="M253" s="32">
        <f t="shared" si="23"/>
        <v>0</v>
      </c>
      <c r="N253" s="34">
        <f t="shared" si="20"/>
        <v>0</v>
      </c>
      <c r="O253" s="34">
        <v>0</v>
      </c>
      <c r="P253" s="34">
        <v>0</v>
      </c>
      <c r="Q253" s="34"/>
      <c r="R253" s="34"/>
      <c r="S253" s="34"/>
    </row>
    <row r="254" spans="1:19" s="38" customFormat="1" ht="16.5" customHeight="1">
      <c r="A254" s="31"/>
      <c r="B254" s="31" t="s">
        <v>194</v>
      </c>
      <c r="C254" s="36"/>
      <c r="D254" s="36"/>
      <c r="E254" s="36" t="s">
        <v>351</v>
      </c>
      <c r="F254" s="37" t="s">
        <v>582</v>
      </c>
      <c r="G254" s="32">
        <f t="shared" si="18"/>
        <v>1185.227716</v>
      </c>
      <c r="H254" s="32">
        <f t="shared" si="19"/>
        <v>1083.91</v>
      </c>
      <c r="I254" s="33">
        <v>1083.91</v>
      </c>
      <c r="J254" s="33">
        <v>0</v>
      </c>
      <c r="K254" s="32"/>
      <c r="L254" s="32">
        <f>VLOOKUP(B254,'[1]市直（公共预算）'!$B$2:$C$116,2,0)</f>
        <v>101.31771599999999</v>
      </c>
      <c r="M254" s="32">
        <f t="shared" si="23"/>
        <v>0</v>
      </c>
      <c r="N254" s="34">
        <f t="shared" si="20"/>
        <v>0</v>
      </c>
      <c r="O254" s="34">
        <v>0</v>
      </c>
      <c r="P254" s="34">
        <v>0</v>
      </c>
      <c r="Q254" s="34"/>
      <c r="R254" s="34"/>
      <c r="S254" s="34"/>
    </row>
    <row r="255" spans="1:19" s="38" customFormat="1" ht="16.5" customHeight="1">
      <c r="A255" s="31"/>
      <c r="B255" s="31" t="s">
        <v>306</v>
      </c>
      <c r="C255" s="36"/>
      <c r="D255" s="36"/>
      <c r="E255" s="36" t="s">
        <v>358</v>
      </c>
      <c r="F255" s="37" t="s">
        <v>583</v>
      </c>
      <c r="G255" s="32">
        <f t="shared" si="18"/>
        <v>56.547861</v>
      </c>
      <c r="H255" s="32">
        <f t="shared" si="19"/>
        <v>10</v>
      </c>
      <c r="I255" s="33">
        <v>10</v>
      </c>
      <c r="J255" s="33">
        <v>0</v>
      </c>
      <c r="K255" s="32"/>
      <c r="L255" s="32">
        <f>VLOOKUP(B255,'[1]市直（公共预算）'!$B$2:$C$116,2,0)</f>
        <v>46.547861</v>
      </c>
      <c r="M255" s="32">
        <f t="shared" si="23"/>
        <v>0</v>
      </c>
      <c r="N255" s="34">
        <f t="shared" si="20"/>
        <v>0</v>
      </c>
      <c r="O255" s="34">
        <v>0</v>
      </c>
      <c r="P255" s="34">
        <v>0</v>
      </c>
      <c r="Q255" s="34"/>
      <c r="R255" s="34"/>
      <c r="S255" s="34"/>
    </row>
    <row r="256" spans="1:19" s="38" customFormat="1" ht="16.5" customHeight="1">
      <c r="A256" s="31"/>
      <c r="B256" s="31" t="s">
        <v>933</v>
      </c>
      <c r="C256" s="36"/>
      <c r="D256" s="36" t="s">
        <v>356</v>
      </c>
      <c r="E256" s="36"/>
      <c r="F256" s="37" t="s">
        <v>584</v>
      </c>
      <c r="G256" s="32">
        <f t="shared" si="18"/>
        <v>3784.32</v>
      </c>
      <c r="H256" s="32">
        <f t="shared" si="19"/>
        <v>3452.32</v>
      </c>
      <c r="I256" s="33">
        <v>3452.32</v>
      </c>
      <c r="J256" s="33">
        <v>0</v>
      </c>
      <c r="K256" s="32">
        <v>70</v>
      </c>
      <c r="L256" s="32">
        <f>VLOOKUP(B256,'[1]Sheet2'!$D$3:$E$611,2,0)</f>
        <v>262</v>
      </c>
      <c r="M256" s="32">
        <f t="shared" si="23"/>
        <v>0</v>
      </c>
      <c r="N256" s="34">
        <f t="shared" si="20"/>
        <v>0</v>
      </c>
      <c r="O256" s="34">
        <v>0</v>
      </c>
      <c r="P256" s="34">
        <v>0</v>
      </c>
      <c r="Q256" s="34"/>
      <c r="R256" s="34"/>
      <c r="S256" s="34"/>
    </row>
    <row r="257" spans="1:19" s="38" customFormat="1" ht="16.5" customHeight="1">
      <c r="A257" s="31"/>
      <c r="B257" s="31" t="s">
        <v>195</v>
      </c>
      <c r="C257" s="36"/>
      <c r="D257" s="36"/>
      <c r="E257" s="36" t="s">
        <v>349</v>
      </c>
      <c r="F257" s="37" t="s">
        <v>407</v>
      </c>
      <c r="G257" s="32">
        <f t="shared" si="18"/>
        <v>722.52</v>
      </c>
      <c r="H257" s="32">
        <f t="shared" si="19"/>
        <v>722.52</v>
      </c>
      <c r="I257" s="33">
        <v>722.52</v>
      </c>
      <c r="J257" s="33">
        <v>0</v>
      </c>
      <c r="K257" s="32"/>
      <c r="L257" s="32"/>
      <c r="M257" s="32">
        <f t="shared" si="23"/>
        <v>0</v>
      </c>
      <c r="N257" s="34">
        <f t="shared" si="20"/>
        <v>0</v>
      </c>
      <c r="O257" s="34">
        <v>0</v>
      </c>
      <c r="P257" s="34">
        <v>0</v>
      </c>
      <c r="Q257" s="34"/>
      <c r="R257" s="34"/>
      <c r="S257" s="34"/>
    </row>
    <row r="258" spans="1:19" s="38" customFormat="1" ht="16.5" customHeight="1">
      <c r="A258" s="31"/>
      <c r="B258" s="31" t="s">
        <v>198</v>
      </c>
      <c r="C258" s="36"/>
      <c r="D258" s="36"/>
      <c r="E258" s="36" t="s">
        <v>361</v>
      </c>
      <c r="F258" s="37" t="s">
        <v>585</v>
      </c>
      <c r="G258" s="32">
        <f t="shared" si="18"/>
        <v>2174.7999999999997</v>
      </c>
      <c r="H258" s="32">
        <f t="shared" si="19"/>
        <v>2174.7999999999997</v>
      </c>
      <c r="I258" s="33">
        <v>2174.7999999999997</v>
      </c>
      <c r="J258" s="33">
        <v>0</v>
      </c>
      <c r="K258" s="32"/>
      <c r="L258" s="32"/>
      <c r="M258" s="32">
        <f t="shared" si="23"/>
        <v>0</v>
      </c>
      <c r="N258" s="34">
        <f t="shared" si="20"/>
        <v>0</v>
      </c>
      <c r="O258" s="34">
        <v>0</v>
      </c>
      <c r="P258" s="34">
        <v>0</v>
      </c>
      <c r="Q258" s="34"/>
      <c r="R258" s="34"/>
      <c r="S258" s="34"/>
    </row>
    <row r="259" spans="1:19" s="38" customFormat="1" ht="16.5" customHeight="1">
      <c r="A259" s="31"/>
      <c r="B259" s="31" t="s">
        <v>199</v>
      </c>
      <c r="C259" s="36"/>
      <c r="D259" s="36"/>
      <c r="E259" s="36" t="s">
        <v>366</v>
      </c>
      <c r="F259" s="37" t="s">
        <v>586</v>
      </c>
      <c r="G259" s="32">
        <f t="shared" si="18"/>
        <v>535</v>
      </c>
      <c r="H259" s="32">
        <f t="shared" si="19"/>
        <v>535</v>
      </c>
      <c r="I259" s="33">
        <v>535</v>
      </c>
      <c r="J259" s="33">
        <v>0</v>
      </c>
      <c r="K259" s="32"/>
      <c r="L259" s="32"/>
      <c r="M259" s="32">
        <f t="shared" si="23"/>
        <v>0</v>
      </c>
      <c r="N259" s="34">
        <f t="shared" si="20"/>
        <v>0</v>
      </c>
      <c r="O259" s="34">
        <v>0</v>
      </c>
      <c r="P259" s="34">
        <v>0</v>
      </c>
      <c r="Q259" s="34"/>
      <c r="R259" s="34"/>
      <c r="S259" s="34"/>
    </row>
    <row r="260" spans="1:19" s="38" customFormat="1" ht="16.5" customHeight="1">
      <c r="A260" s="31"/>
      <c r="B260" s="31" t="s">
        <v>197</v>
      </c>
      <c r="C260" s="36"/>
      <c r="D260" s="36"/>
      <c r="E260" s="36" t="s">
        <v>358</v>
      </c>
      <c r="F260" s="37" t="s">
        <v>587</v>
      </c>
      <c r="G260" s="32">
        <f t="shared" si="18"/>
        <v>352</v>
      </c>
      <c r="H260" s="32">
        <f t="shared" si="19"/>
        <v>20</v>
      </c>
      <c r="I260" s="33">
        <v>20</v>
      </c>
      <c r="J260" s="33">
        <v>0</v>
      </c>
      <c r="K260" s="32">
        <v>70</v>
      </c>
      <c r="L260" s="32">
        <f>VLOOKUP(B260,'[1]市直（公共预算）'!$B$2:$C$116,2,0)</f>
        <v>262</v>
      </c>
      <c r="M260" s="32">
        <f t="shared" si="23"/>
        <v>0</v>
      </c>
      <c r="N260" s="34">
        <f t="shared" si="20"/>
        <v>0</v>
      </c>
      <c r="O260" s="34">
        <v>0</v>
      </c>
      <c r="P260" s="34">
        <v>0</v>
      </c>
      <c r="Q260" s="34"/>
      <c r="R260" s="34"/>
      <c r="S260" s="34"/>
    </row>
    <row r="261" spans="1:19" s="38" customFormat="1" ht="16.5" customHeight="1">
      <c r="A261" s="31"/>
      <c r="B261" s="31" t="s">
        <v>934</v>
      </c>
      <c r="C261" s="36"/>
      <c r="D261" s="36" t="s">
        <v>361</v>
      </c>
      <c r="E261" s="36"/>
      <c r="F261" s="37" t="s">
        <v>588</v>
      </c>
      <c r="G261" s="32">
        <f t="shared" si="18"/>
        <v>8668</v>
      </c>
      <c r="H261" s="32">
        <f t="shared" si="19"/>
        <v>8668</v>
      </c>
      <c r="I261" s="33">
        <v>8668</v>
      </c>
      <c r="J261" s="33">
        <v>0</v>
      </c>
      <c r="K261" s="32"/>
      <c r="L261" s="32">
        <f>VLOOKUP(B261,'[1]Sheet2'!$D$3:$E$611,2,0)</f>
        <v>0</v>
      </c>
      <c r="M261" s="32">
        <f t="shared" si="23"/>
        <v>0</v>
      </c>
      <c r="N261" s="34">
        <f t="shared" si="20"/>
        <v>0</v>
      </c>
      <c r="O261" s="34">
        <v>0</v>
      </c>
      <c r="P261" s="34">
        <v>0</v>
      </c>
      <c r="Q261" s="34"/>
      <c r="R261" s="34"/>
      <c r="S261" s="34"/>
    </row>
    <row r="262" spans="1:19" s="38" customFormat="1" ht="16.5" customHeight="1">
      <c r="A262" s="31"/>
      <c r="B262" s="31" t="s">
        <v>181</v>
      </c>
      <c r="C262" s="36"/>
      <c r="D262" s="36"/>
      <c r="E262" s="36" t="s">
        <v>353</v>
      </c>
      <c r="F262" s="37" t="s">
        <v>408</v>
      </c>
      <c r="G262" s="32">
        <f t="shared" si="18"/>
        <v>40</v>
      </c>
      <c r="H262" s="32">
        <f t="shared" si="19"/>
        <v>40</v>
      </c>
      <c r="I262" s="33">
        <v>40</v>
      </c>
      <c r="J262" s="33">
        <v>0</v>
      </c>
      <c r="K262" s="32"/>
      <c r="L262" s="32"/>
      <c r="M262" s="32">
        <f t="shared" si="23"/>
        <v>0</v>
      </c>
      <c r="N262" s="34">
        <f t="shared" si="20"/>
        <v>0</v>
      </c>
      <c r="O262" s="34">
        <v>0</v>
      </c>
      <c r="P262" s="34">
        <v>0</v>
      </c>
      <c r="Q262" s="34"/>
      <c r="R262" s="34"/>
      <c r="S262" s="34"/>
    </row>
    <row r="263" spans="1:19" s="38" customFormat="1" ht="16.5" customHeight="1">
      <c r="A263" s="31"/>
      <c r="B263" s="31" t="s">
        <v>305</v>
      </c>
      <c r="C263" s="36"/>
      <c r="D263" s="36"/>
      <c r="E263" s="36" t="s">
        <v>351</v>
      </c>
      <c r="F263" s="37" t="s">
        <v>589</v>
      </c>
      <c r="G263" s="32">
        <f t="shared" si="18"/>
        <v>8500</v>
      </c>
      <c r="H263" s="32">
        <f t="shared" si="19"/>
        <v>8500</v>
      </c>
      <c r="I263" s="33">
        <v>8500</v>
      </c>
      <c r="J263" s="33">
        <v>0</v>
      </c>
      <c r="K263" s="32"/>
      <c r="L263" s="32"/>
      <c r="M263" s="32">
        <f t="shared" si="23"/>
        <v>0</v>
      </c>
      <c r="N263" s="34">
        <f t="shared" si="20"/>
        <v>0</v>
      </c>
      <c r="O263" s="34">
        <v>0</v>
      </c>
      <c r="P263" s="34">
        <v>0</v>
      </c>
      <c r="Q263" s="34"/>
      <c r="R263" s="34"/>
      <c r="S263" s="34"/>
    </row>
    <row r="264" spans="1:19" s="38" customFormat="1" ht="16.5" customHeight="1">
      <c r="A264" s="31"/>
      <c r="B264" s="31" t="s">
        <v>187</v>
      </c>
      <c r="C264" s="36"/>
      <c r="D264" s="36"/>
      <c r="E264" s="36" t="s">
        <v>362</v>
      </c>
      <c r="F264" s="37" t="s">
        <v>590</v>
      </c>
      <c r="G264" s="32">
        <f t="shared" si="18"/>
        <v>53</v>
      </c>
      <c r="H264" s="32">
        <f t="shared" si="19"/>
        <v>53</v>
      </c>
      <c r="I264" s="33">
        <v>53</v>
      </c>
      <c r="J264" s="33">
        <v>0</v>
      </c>
      <c r="K264" s="32"/>
      <c r="L264" s="32"/>
      <c r="M264" s="32">
        <f t="shared" si="23"/>
        <v>0</v>
      </c>
      <c r="N264" s="34">
        <f t="shared" si="20"/>
        <v>0</v>
      </c>
      <c r="O264" s="34">
        <v>0</v>
      </c>
      <c r="P264" s="34">
        <v>0</v>
      </c>
      <c r="Q264" s="34"/>
      <c r="R264" s="34"/>
      <c r="S264" s="34"/>
    </row>
    <row r="265" spans="1:19" s="38" customFormat="1" ht="16.5" customHeight="1">
      <c r="A265" s="31"/>
      <c r="B265" s="31" t="s">
        <v>296</v>
      </c>
      <c r="C265" s="36"/>
      <c r="D265" s="36"/>
      <c r="E265" s="36" t="s">
        <v>359</v>
      </c>
      <c r="F265" s="37" t="s">
        <v>591</v>
      </c>
      <c r="G265" s="32">
        <f t="shared" si="18"/>
        <v>65</v>
      </c>
      <c r="H265" s="32">
        <f t="shared" si="19"/>
        <v>65</v>
      </c>
      <c r="I265" s="33">
        <v>65</v>
      </c>
      <c r="J265" s="33">
        <v>0</v>
      </c>
      <c r="K265" s="32"/>
      <c r="L265" s="32"/>
      <c r="M265" s="32">
        <f t="shared" si="23"/>
        <v>0</v>
      </c>
      <c r="N265" s="34">
        <f t="shared" si="20"/>
        <v>0</v>
      </c>
      <c r="O265" s="34">
        <v>0</v>
      </c>
      <c r="P265" s="34">
        <v>0</v>
      </c>
      <c r="Q265" s="34"/>
      <c r="R265" s="34"/>
      <c r="S265" s="34"/>
    </row>
    <row r="266" spans="1:19" s="38" customFormat="1" ht="16.5" customHeight="1">
      <c r="A266" s="31"/>
      <c r="B266" s="31" t="s">
        <v>273</v>
      </c>
      <c r="C266" s="36"/>
      <c r="D266" s="36"/>
      <c r="E266" s="36" t="s">
        <v>358</v>
      </c>
      <c r="F266" s="37" t="s">
        <v>592</v>
      </c>
      <c r="G266" s="32">
        <f t="shared" si="18"/>
        <v>10</v>
      </c>
      <c r="H266" s="32">
        <f t="shared" si="19"/>
        <v>10</v>
      </c>
      <c r="I266" s="33">
        <v>10</v>
      </c>
      <c r="J266" s="33">
        <v>0</v>
      </c>
      <c r="K266" s="32"/>
      <c r="L266" s="32"/>
      <c r="M266" s="32">
        <f t="shared" si="23"/>
        <v>0</v>
      </c>
      <c r="N266" s="34">
        <f t="shared" si="20"/>
        <v>0</v>
      </c>
      <c r="O266" s="34">
        <v>0</v>
      </c>
      <c r="P266" s="34">
        <v>0</v>
      </c>
      <c r="Q266" s="34"/>
      <c r="R266" s="34"/>
      <c r="S266" s="34"/>
    </row>
    <row r="267" spans="1:19" s="38" customFormat="1" ht="16.5" customHeight="1">
      <c r="A267" s="31"/>
      <c r="B267" s="31" t="s">
        <v>935</v>
      </c>
      <c r="C267" s="36"/>
      <c r="D267" s="36" t="s">
        <v>358</v>
      </c>
      <c r="E267" s="36"/>
      <c r="F267" s="37" t="s">
        <v>593</v>
      </c>
      <c r="G267" s="32">
        <f t="shared" si="18"/>
        <v>2960.8565</v>
      </c>
      <c r="H267" s="32">
        <f t="shared" si="19"/>
        <v>2759.8599999999997</v>
      </c>
      <c r="I267" s="33">
        <v>2759.8599999999997</v>
      </c>
      <c r="J267" s="33">
        <v>0</v>
      </c>
      <c r="K267" s="32"/>
      <c r="L267" s="32">
        <f>VLOOKUP(B267,'[1]Sheet2'!$D$3:$E$611,2,0)</f>
        <v>200.9965</v>
      </c>
      <c r="M267" s="32">
        <f t="shared" si="23"/>
        <v>0</v>
      </c>
      <c r="N267" s="34">
        <f t="shared" si="20"/>
        <v>0</v>
      </c>
      <c r="O267" s="34">
        <v>0</v>
      </c>
      <c r="P267" s="34">
        <v>0</v>
      </c>
      <c r="Q267" s="34"/>
      <c r="R267" s="34"/>
      <c r="S267" s="34"/>
    </row>
    <row r="268" spans="1:19" s="38" customFormat="1" ht="16.5" customHeight="1">
      <c r="A268" s="31"/>
      <c r="B268" s="31" t="s">
        <v>217</v>
      </c>
      <c r="C268" s="36"/>
      <c r="D268" s="36"/>
      <c r="E268" s="36" t="s">
        <v>356</v>
      </c>
      <c r="F268" s="37" t="s">
        <v>594</v>
      </c>
      <c r="G268" s="32">
        <f t="shared" si="18"/>
        <v>500</v>
      </c>
      <c r="H268" s="32">
        <f t="shared" si="19"/>
        <v>500</v>
      </c>
      <c r="I268" s="33">
        <v>500</v>
      </c>
      <c r="J268" s="33">
        <v>0</v>
      </c>
      <c r="K268" s="32"/>
      <c r="L268" s="32"/>
      <c r="M268" s="32">
        <f t="shared" si="23"/>
        <v>0</v>
      </c>
      <c r="N268" s="34">
        <f t="shared" si="20"/>
        <v>0</v>
      </c>
      <c r="O268" s="34">
        <v>0</v>
      </c>
      <c r="P268" s="34">
        <v>0</v>
      </c>
      <c r="Q268" s="34"/>
      <c r="R268" s="34"/>
      <c r="S268" s="34"/>
    </row>
    <row r="269" spans="1:19" s="38" customFormat="1" ht="16.5" customHeight="1">
      <c r="A269" s="31"/>
      <c r="B269" s="31" t="s">
        <v>183</v>
      </c>
      <c r="C269" s="36"/>
      <c r="D269" s="36"/>
      <c r="E269" s="36" t="s">
        <v>358</v>
      </c>
      <c r="F269" s="37" t="s">
        <v>595</v>
      </c>
      <c r="G269" s="32">
        <f aca="true" t="shared" si="24" ref="G269:G334">H269+K269+L269</f>
        <v>2460.8565</v>
      </c>
      <c r="H269" s="32">
        <f aca="true" t="shared" si="25" ref="H269:H339">I269+J269</f>
        <v>2259.8599999999997</v>
      </c>
      <c r="I269" s="33">
        <v>2259.8599999999997</v>
      </c>
      <c r="J269" s="33">
        <v>0</v>
      </c>
      <c r="K269" s="32"/>
      <c r="L269" s="32">
        <f>VLOOKUP(B269,'[1]市直（公共预算）'!$B$2:$C$116,2,0)</f>
        <v>200.9965</v>
      </c>
      <c r="M269" s="32">
        <f t="shared" si="23"/>
        <v>0</v>
      </c>
      <c r="N269" s="34">
        <f aca="true" t="shared" si="26" ref="N269:N339">O269+P269+Q269</f>
        <v>0</v>
      </c>
      <c r="O269" s="34">
        <v>0</v>
      </c>
      <c r="P269" s="34">
        <v>0</v>
      </c>
      <c r="Q269" s="34"/>
      <c r="R269" s="34"/>
      <c r="S269" s="34"/>
    </row>
    <row r="270" spans="1:19" s="35" customFormat="1" ht="16.5" customHeight="1">
      <c r="A270" s="31"/>
      <c r="B270" s="31" t="s">
        <v>350</v>
      </c>
      <c r="C270" s="36" t="s">
        <v>350</v>
      </c>
      <c r="D270" s="36"/>
      <c r="E270" s="36"/>
      <c r="F270" s="37" t="s">
        <v>596</v>
      </c>
      <c r="G270" s="32">
        <f t="shared" si="24"/>
        <v>81486.83995200001</v>
      </c>
      <c r="H270" s="32">
        <f t="shared" si="25"/>
        <v>75571.77</v>
      </c>
      <c r="I270" s="33">
        <v>74989.05</v>
      </c>
      <c r="J270" s="33">
        <v>582.72</v>
      </c>
      <c r="K270" s="32">
        <v>3923</v>
      </c>
      <c r="L270" s="32">
        <f>VLOOKUP(C270,'[1]市直（公共预算）'!$H$61:$I$78,2,0)</f>
        <v>1992.0699520000003</v>
      </c>
      <c r="M270" s="32">
        <f t="shared" si="23"/>
        <v>906</v>
      </c>
      <c r="N270" s="34">
        <f t="shared" si="26"/>
        <v>0</v>
      </c>
      <c r="O270" s="34">
        <v>0</v>
      </c>
      <c r="P270" s="34">
        <v>0</v>
      </c>
      <c r="Q270" s="34"/>
      <c r="R270" s="34">
        <v>906</v>
      </c>
      <c r="S270" s="34"/>
    </row>
    <row r="271" spans="1:19" s="38" customFormat="1" ht="16.5" customHeight="1">
      <c r="A271" s="31"/>
      <c r="B271" s="31" t="s">
        <v>936</v>
      </c>
      <c r="C271" s="36"/>
      <c r="D271" s="36" t="s">
        <v>349</v>
      </c>
      <c r="E271" s="36"/>
      <c r="F271" s="37" t="s">
        <v>597</v>
      </c>
      <c r="G271" s="32">
        <f t="shared" si="24"/>
        <v>7608.58</v>
      </c>
      <c r="H271" s="32">
        <f t="shared" si="25"/>
        <v>7608.58</v>
      </c>
      <c r="I271" s="33">
        <v>7608.58</v>
      </c>
      <c r="J271" s="33">
        <v>0</v>
      </c>
      <c r="K271" s="32"/>
      <c r="L271" s="32">
        <f>VLOOKUP(B271,'[1]Sheet2'!$D$3:$E$611,2,0)</f>
        <v>0</v>
      </c>
      <c r="M271" s="32">
        <f t="shared" si="23"/>
        <v>0</v>
      </c>
      <c r="N271" s="34">
        <f t="shared" si="26"/>
        <v>0</v>
      </c>
      <c r="O271" s="34">
        <v>0</v>
      </c>
      <c r="P271" s="34">
        <v>0</v>
      </c>
      <c r="Q271" s="34"/>
      <c r="R271" s="34"/>
      <c r="S271" s="34"/>
    </row>
    <row r="272" spans="1:19" s="38" customFormat="1" ht="16.5" customHeight="1">
      <c r="A272" s="31"/>
      <c r="B272" s="31" t="s">
        <v>937</v>
      </c>
      <c r="C272" s="36"/>
      <c r="D272" s="36"/>
      <c r="E272" s="36" t="s">
        <v>349</v>
      </c>
      <c r="F272" s="37" t="s">
        <v>407</v>
      </c>
      <c r="G272" s="32">
        <f t="shared" si="24"/>
        <v>1365.52</v>
      </c>
      <c r="H272" s="32">
        <f t="shared" si="25"/>
        <v>1365.52</v>
      </c>
      <c r="I272" s="33">
        <v>1365.52</v>
      </c>
      <c r="J272" s="33">
        <v>0</v>
      </c>
      <c r="K272" s="32"/>
      <c r="L272" s="32"/>
      <c r="M272" s="32">
        <f t="shared" si="23"/>
        <v>0</v>
      </c>
      <c r="N272" s="34">
        <f t="shared" si="26"/>
        <v>0</v>
      </c>
      <c r="O272" s="34">
        <v>0</v>
      </c>
      <c r="P272" s="34">
        <v>0</v>
      </c>
      <c r="Q272" s="34"/>
      <c r="R272" s="34"/>
      <c r="S272" s="34"/>
    </row>
    <row r="273" spans="1:19" s="38" customFormat="1" ht="16.5" customHeight="1">
      <c r="A273" s="31"/>
      <c r="B273" s="31" t="s">
        <v>254</v>
      </c>
      <c r="C273" s="36"/>
      <c r="D273" s="36"/>
      <c r="E273" s="36" t="s">
        <v>353</v>
      </c>
      <c r="F273" s="37" t="s">
        <v>408</v>
      </c>
      <c r="G273" s="32">
        <f t="shared" si="24"/>
        <v>4</v>
      </c>
      <c r="H273" s="32">
        <f t="shared" si="25"/>
        <v>4</v>
      </c>
      <c r="I273" s="33">
        <v>4</v>
      </c>
      <c r="J273" s="33">
        <v>0</v>
      </c>
      <c r="K273" s="32"/>
      <c r="L273" s="32"/>
      <c r="M273" s="32">
        <f t="shared" si="23"/>
        <v>0</v>
      </c>
      <c r="N273" s="34">
        <f t="shared" si="26"/>
        <v>0</v>
      </c>
      <c r="O273" s="34">
        <v>0</v>
      </c>
      <c r="P273" s="34">
        <v>0</v>
      </c>
      <c r="Q273" s="34"/>
      <c r="R273" s="34"/>
      <c r="S273" s="34"/>
    </row>
    <row r="274" spans="1:19" s="38" customFormat="1" ht="16.5" customHeight="1">
      <c r="A274" s="31"/>
      <c r="B274" s="31" t="s">
        <v>40</v>
      </c>
      <c r="C274" s="36"/>
      <c r="D274" s="36"/>
      <c r="E274" s="36" t="s">
        <v>370</v>
      </c>
      <c r="F274" s="37" t="s">
        <v>598</v>
      </c>
      <c r="G274" s="32">
        <f t="shared" si="24"/>
        <v>3766.18</v>
      </c>
      <c r="H274" s="32">
        <f t="shared" si="25"/>
        <v>3766.18</v>
      </c>
      <c r="I274" s="33">
        <v>3766.18</v>
      </c>
      <c r="J274" s="33">
        <v>0</v>
      </c>
      <c r="K274" s="32"/>
      <c r="L274" s="32"/>
      <c r="M274" s="32">
        <f t="shared" si="23"/>
        <v>0</v>
      </c>
      <c r="N274" s="34">
        <f t="shared" si="26"/>
        <v>0</v>
      </c>
      <c r="O274" s="34">
        <v>0</v>
      </c>
      <c r="P274" s="34">
        <v>0</v>
      </c>
      <c r="Q274" s="34"/>
      <c r="R274" s="34"/>
      <c r="S274" s="34"/>
    </row>
    <row r="275" spans="1:19" s="38" customFormat="1" ht="16.5" customHeight="1">
      <c r="A275" s="31"/>
      <c r="B275" s="31" t="s">
        <v>35</v>
      </c>
      <c r="C275" s="36"/>
      <c r="D275" s="36"/>
      <c r="E275" s="36" t="s">
        <v>323</v>
      </c>
      <c r="F275" s="37" t="s">
        <v>599</v>
      </c>
      <c r="G275" s="32">
        <f t="shared" si="24"/>
        <v>495.28</v>
      </c>
      <c r="H275" s="32">
        <f t="shared" si="25"/>
        <v>495.28</v>
      </c>
      <c r="I275" s="33">
        <v>495.28</v>
      </c>
      <c r="J275" s="33">
        <v>0</v>
      </c>
      <c r="K275" s="32"/>
      <c r="L275" s="32"/>
      <c r="M275" s="32">
        <f t="shared" si="23"/>
        <v>0</v>
      </c>
      <c r="N275" s="34">
        <f t="shared" si="26"/>
        <v>0</v>
      </c>
      <c r="O275" s="34">
        <v>0</v>
      </c>
      <c r="P275" s="34">
        <v>0</v>
      </c>
      <c r="Q275" s="34"/>
      <c r="R275" s="34"/>
      <c r="S275" s="34"/>
    </row>
    <row r="276" spans="1:19" s="38" customFormat="1" ht="16.5" customHeight="1">
      <c r="A276" s="31"/>
      <c r="B276" s="31" t="s">
        <v>28</v>
      </c>
      <c r="C276" s="36"/>
      <c r="D276" s="36"/>
      <c r="E276" s="36" t="s">
        <v>358</v>
      </c>
      <c r="F276" s="37" t="s">
        <v>600</v>
      </c>
      <c r="G276" s="32">
        <f t="shared" si="24"/>
        <v>1977.6</v>
      </c>
      <c r="H276" s="32">
        <f t="shared" si="25"/>
        <v>1977.6</v>
      </c>
      <c r="I276" s="33">
        <v>1977.6</v>
      </c>
      <c r="J276" s="33">
        <v>0</v>
      </c>
      <c r="K276" s="32"/>
      <c r="L276" s="32"/>
      <c r="M276" s="32">
        <f t="shared" si="23"/>
        <v>0</v>
      </c>
      <c r="N276" s="34">
        <f t="shared" si="26"/>
        <v>0</v>
      </c>
      <c r="O276" s="34">
        <v>0</v>
      </c>
      <c r="P276" s="34">
        <v>0</v>
      </c>
      <c r="Q276" s="34"/>
      <c r="R276" s="34"/>
      <c r="S276" s="34"/>
    </row>
    <row r="277" spans="1:19" s="38" customFormat="1" ht="16.5" customHeight="1">
      <c r="A277" s="31"/>
      <c r="B277" s="31" t="s">
        <v>938</v>
      </c>
      <c r="C277" s="36"/>
      <c r="D277" s="36" t="s">
        <v>353</v>
      </c>
      <c r="E277" s="36"/>
      <c r="F277" s="37" t="s">
        <v>601</v>
      </c>
      <c r="G277" s="32">
        <f t="shared" si="24"/>
        <v>2171.244104</v>
      </c>
      <c r="H277" s="32">
        <f t="shared" si="25"/>
        <v>2068.73</v>
      </c>
      <c r="I277" s="33">
        <v>2068.73</v>
      </c>
      <c r="J277" s="33">
        <v>0</v>
      </c>
      <c r="K277" s="32">
        <v>26</v>
      </c>
      <c r="L277" s="32">
        <f>VLOOKUP(B277,'[1]Sheet2'!$D$3:$E$611,2,0)</f>
        <v>76.514104</v>
      </c>
      <c r="M277" s="32">
        <f t="shared" si="23"/>
        <v>0</v>
      </c>
      <c r="N277" s="34">
        <f t="shared" si="26"/>
        <v>0</v>
      </c>
      <c r="O277" s="34">
        <v>0</v>
      </c>
      <c r="P277" s="34">
        <v>0</v>
      </c>
      <c r="Q277" s="34"/>
      <c r="R277" s="34"/>
      <c r="S277" s="34"/>
    </row>
    <row r="278" spans="1:19" s="38" customFormat="1" ht="16.5" customHeight="1">
      <c r="A278" s="31"/>
      <c r="B278" s="31" t="s">
        <v>939</v>
      </c>
      <c r="C278" s="36"/>
      <c r="D278" s="36"/>
      <c r="E278" s="36" t="s">
        <v>349</v>
      </c>
      <c r="F278" s="37" t="s">
        <v>407</v>
      </c>
      <c r="G278" s="32">
        <f t="shared" si="24"/>
        <v>850.32</v>
      </c>
      <c r="H278" s="32">
        <f t="shared" si="25"/>
        <v>850.32</v>
      </c>
      <c r="I278" s="33">
        <v>850.32</v>
      </c>
      <c r="J278" s="33">
        <v>0</v>
      </c>
      <c r="K278" s="32"/>
      <c r="L278" s="32"/>
      <c r="M278" s="32">
        <f t="shared" si="23"/>
        <v>0</v>
      </c>
      <c r="N278" s="34">
        <f t="shared" si="26"/>
        <v>0</v>
      </c>
      <c r="O278" s="34">
        <v>0</v>
      </c>
      <c r="P278" s="34">
        <v>0</v>
      </c>
      <c r="Q278" s="34"/>
      <c r="R278" s="34"/>
      <c r="S278" s="34"/>
    </row>
    <row r="279" spans="1:19" s="38" customFormat="1" ht="16.5" customHeight="1">
      <c r="A279" s="31"/>
      <c r="B279" s="31" t="s">
        <v>940</v>
      </c>
      <c r="C279" s="36"/>
      <c r="D279" s="36"/>
      <c r="E279" s="36" t="s">
        <v>356</v>
      </c>
      <c r="F279" s="37" t="s">
        <v>450</v>
      </c>
      <c r="G279" s="32">
        <f t="shared" si="24"/>
        <v>23.82</v>
      </c>
      <c r="H279" s="32">
        <f t="shared" si="25"/>
        <v>23.82</v>
      </c>
      <c r="I279" s="33">
        <v>23.82</v>
      </c>
      <c r="J279" s="33">
        <v>0</v>
      </c>
      <c r="K279" s="32"/>
      <c r="L279" s="32"/>
      <c r="M279" s="32">
        <f t="shared" si="23"/>
        <v>0</v>
      </c>
      <c r="N279" s="34">
        <f t="shared" si="26"/>
        <v>0</v>
      </c>
      <c r="O279" s="34">
        <v>0</v>
      </c>
      <c r="P279" s="34">
        <v>0</v>
      </c>
      <c r="Q279" s="34"/>
      <c r="R279" s="34"/>
      <c r="S279" s="34"/>
    </row>
    <row r="280" spans="1:19" s="38" customFormat="1" ht="16.5" customHeight="1">
      <c r="A280" s="31"/>
      <c r="B280" s="31" t="s">
        <v>127</v>
      </c>
      <c r="C280" s="36"/>
      <c r="D280" s="36"/>
      <c r="E280" s="36" t="s">
        <v>361</v>
      </c>
      <c r="F280" s="37" t="s">
        <v>602</v>
      </c>
      <c r="G280" s="32">
        <f t="shared" si="24"/>
        <v>385</v>
      </c>
      <c r="H280" s="32">
        <f t="shared" si="25"/>
        <v>385</v>
      </c>
      <c r="I280" s="33">
        <v>385</v>
      </c>
      <c r="J280" s="33">
        <v>0</v>
      </c>
      <c r="K280" s="32"/>
      <c r="L280" s="32"/>
      <c r="M280" s="32">
        <f t="shared" si="23"/>
        <v>0</v>
      </c>
      <c r="N280" s="34">
        <f t="shared" si="26"/>
        <v>0</v>
      </c>
      <c r="O280" s="34">
        <v>0</v>
      </c>
      <c r="P280" s="34">
        <v>0</v>
      </c>
      <c r="Q280" s="34"/>
      <c r="R280" s="34"/>
      <c r="S280" s="34"/>
    </row>
    <row r="281" spans="1:19" s="38" customFormat="1" ht="16.5" customHeight="1">
      <c r="A281" s="31"/>
      <c r="B281" s="31" t="s">
        <v>132</v>
      </c>
      <c r="C281" s="36"/>
      <c r="D281" s="36"/>
      <c r="E281" s="36" t="s">
        <v>351</v>
      </c>
      <c r="F281" s="37" t="s">
        <v>603</v>
      </c>
      <c r="G281" s="32">
        <f t="shared" si="24"/>
        <v>12</v>
      </c>
      <c r="H281" s="32">
        <f t="shared" si="25"/>
        <v>12</v>
      </c>
      <c r="I281" s="33">
        <v>12</v>
      </c>
      <c r="J281" s="33">
        <v>0</v>
      </c>
      <c r="K281" s="32"/>
      <c r="L281" s="32"/>
      <c r="M281" s="32">
        <f t="shared" si="23"/>
        <v>0</v>
      </c>
      <c r="N281" s="34">
        <f t="shared" si="26"/>
        <v>0</v>
      </c>
      <c r="O281" s="34">
        <v>0</v>
      </c>
      <c r="P281" s="34">
        <v>0</v>
      </c>
      <c r="Q281" s="34"/>
      <c r="R281" s="34"/>
      <c r="S281" s="34"/>
    </row>
    <row r="282" spans="1:19" s="38" customFormat="1" ht="16.5" customHeight="1">
      <c r="A282" s="31"/>
      <c r="B282" s="31" t="s">
        <v>135</v>
      </c>
      <c r="C282" s="36"/>
      <c r="D282" s="36"/>
      <c r="E282" s="36" t="s">
        <v>362</v>
      </c>
      <c r="F282" s="37" t="s">
        <v>604</v>
      </c>
      <c r="G282" s="32">
        <f t="shared" si="24"/>
        <v>10</v>
      </c>
      <c r="H282" s="32">
        <f t="shared" si="25"/>
        <v>10</v>
      </c>
      <c r="I282" s="33">
        <v>10</v>
      </c>
      <c r="J282" s="33">
        <v>0</v>
      </c>
      <c r="K282" s="32"/>
      <c r="L282" s="32"/>
      <c r="M282" s="32">
        <f t="shared" si="23"/>
        <v>0</v>
      </c>
      <c r="N282" s="34">
        <f t="shared" si="26"/>
        <v>0</v>
      </c>
      <c r="O282" s="34">
        <v>0</v>
      </c>
      <c r="P282" s="34">
        <v>0</v>
      </c>
      <c r="Q282" s="34"/>
      <c r="R282" s="34"/>
      <c r="S282" s="34"/>
    </row>
    <row r="283" spans="1:19" s="38" customFormat="1" ht="16.5" customHeight="1">
      <c r="A283" s="31"/>
      <c r="B283" s="31" t="s">
        <v>137</v>
      </c>
      <c r="C283" s="36"/>
      <c r="D283" s="36"/>
      <c r="E283" s="36" t="s">
        <v>366</v>
      </c>
      <c r="F283" s="37" t="s">
        <v>605</v>
      </c>
      <c r="G283" s="32">
        <f t="shared" si="24"/>
        <v>15</v>
      </c>
      <c r="H283" s="32">
        <f t="shared" si="25"/>
        <v>15</v>
      </c>
      <c r="I283" s="33">
        <v>15</v>
      </c>
      <c r="J283" s="33">
        <v>0</v>
      </c>
      <c r="K283" s="32"/>
      <c r="L283" s="32"/>
      <c r="M283" s="32">
        <f t="shared" si="23"/>
        <v>0</v>
      </c>
      <c r="N283" s="34">
        <f t="shared" si="26"/>
        <v>0</v>
      </c>
      <c r="O283" s="34">
        <v>0</v>
      </c>
      <c r="P283" s="34">
        <v>0</v>
      </c>
      <c r="Q283" s="34"/>
      <c r="R283" s="34"/>
      <c r="S283" s="34"/>
    </row>
    <row r="284" spans="1:19" s="38" customFormat="1" ht="16.5" customHeight="1">
      <c r="A284" s="31"/>
      <c r="B284" s="31" t="s">
        <v>134</v>
      </c>
      <c r="C284" s="36"/>
      <c r="D284" s="36"/>
      <c r="E284" s="36" t="s">
        <v>359</v>
      </c>
      <c r="F284" s="37" t="s">
        <v>606</v>
      </c>
      <c r="G284" s="32">
        <f t="shared" si="24"/>
        <v>37</v>
      </c>
      <c r="H284" s="32">
        <f t="shared" si="25"/>
        <v>37</v>
      </c>
      <c r="I284" s="33">
        <v>37</v>
      </c>
      <c r="J284" s="33">
        <v>0</v>
      </c>
      <c r="K284" s="32"/>
      <c r="L284" s="32"/>
      <c r="M284" s="32">
        <f t="shared" si="23"/>
        <v>0</v>
      </c>
      <c r="N284" s="34">
        <f t="shared" si="26"/>
        <v>0</v>
      </c>
      <c r="O284" s="34">
        <v>0</v>
      </c>
      <c r="P284" s="34">
        <v>0</v>
      </c>
      <c r="Q284" s="34"/>
      <c r="R284" s="34"/>
      <c r="S284" s="34"/>
    </row>
    <row r="285" spans="1:19" s="38" customFormat="1" ht="16.5" customHeight="1">
      <c r="A285" s="31"/>
      <c r="B285" s="31" t="s">
        <v>142</v>
      </c>
      <c r="C285" s="36"/>
      <c r="D285" s="36"/>
      <c r="E285" s="36" t="s">
        <v>370</v>
      </c>
      <c r="F285" s="37" t="s">
        <v>607</v>
      </c>
      <c r="G285" s="32">
        <f t="shared" si="24"/>
        <v>371.52410399999997</v>
      </c>
      <c r="H285" s="32">
        <f t="shared" si="25"/>
        <v>269.01</v>
      </c>
      <c r="I285" s="33">
        <v>269.01</v>
      </c>
      <c r="J285" s="33">
        <v>0</v>
      </c>
      <c r="K285" s="32">
        <v>26</v>
      </c>
      <c r="L285" s="32">
        <f>VLOOKUP(B285,'[1]市直（公共预算）'!$B$2:$C$116,2,0)</f>
        <v>76.514104</v>
      </c>
      <c r="M285" s="32">
        <f t="shared" si="23"/>
        <v>0</v>
      </c>
      <c r="N285" s="34">
        <f t="shared" si="26"/>
        <v>0</v>
      </c>
      <c r="O285" s="34">
        <v>0</v>
      </c>
      <c r="P285" s="34">
        <v>0</v>
      </c>
      <c r="Q285" s="34"/>
      <c r="R285" s="34"/>
      <c r="S285" s="34"/>
    </row>
    <row r="286" spans="1:19" s="38" customFormat="1" ht="16.5" customHeight="1">
      <c r="A286" s="31"/>
      <c r="B286" s="31" t="s">
        <v>128</v>
      </c>
      <c r="C286" s="36"/>
      <c r="D286" s="36"/>
      <c r="E286" s="36" t="s">
        <v>358</v>
      </c>
      <c r="F286" s="37" t="s">
        <v>608</v>
      </c>
      <c r="G286" s="32">
        <f t="shared" si="24"/>
        <v>466.58000000000004</v>
      </c>
      <c r="H286" s="32">
        <f t="shared" si="25"/>
        <v>466.58000000000004</v>
      </c>
      <c r="I286" s="33">
        <v>466.58000000000004</v>
      </c>
      <c r="J286" s="33">
        <v>0</v>
      </c>
      <c r="K286" s="32"/>
      <c r="L286" s="32"/>
      <c r="M286" s="32">
        <f t="shared" si="23"/>
        <v>0</v>
      </c>
      <c r="N286" s="34">
        <f t="shared" si="26"/>
        <v>0</v>
      </c>
      <c r="O286" s="34">
        <v>0</v>
      </c>
      <c r="P286" s="34">
        <v>0</v>
      </c>
      <c r="Q286" s="34"/>
      <c r="R286" s="34"/>
      <c r="S286" s="34"/>
    </row>
    <row r="287" spans="1:19" s="38" customFormat="1" ht="16.5" customHeight="1">
      <c r="A287" s="31"/>
      <c r="B287" s="31" t="s">
        <v>941</v>
      </c>
      <c r="C287" s="36"/>
      <c r="D287" s="36" t="s">
        <v>351</v>
      </c>
      <c r="E287" s="36"/>
      <c r="F287" s="37" t="s">
        <v>609</v>
      </c>
      <c r="G287" s="32">
        <f t="shared" si="24"/>
        <v>40122.48</v>
      </c>
      <c r="H287" s="32">
        <f t="shared" si="25"/>
        <v>40122.48</v>
      </c>
      <c r="I287" s="33">
        <v>39539.76</v>
      </c>
      <c r="J287" s="33">
        <v>582.72</v>
      </c>
      <c r="K287" s="32"/>
      <c r="L287" s="32">
        <f>VLOOKUP(B287,'[1]Sheet2'!$D$3:$E$611,2,0)</f>
        <v>0</v>
      </c>
      <c r="M287" s="32">
        <f aca="true" t="shared" si="27" ref="M287:M295">N287+R287+S287</f>
        <v>0</v>
      </c>
      <c r="N287" s="34">
        <f t="shared" si="26"/>
        <v>0</v>
      </c>
      <c r="O287" s="34">
        <v>0</v>
      </c>
      <c r="P287" s="34">
        <v>0</v>
      </c>
      <c r="Q287" s="34"/>
      <c r="R287" s="34"/>
      <c r="S287" s="34"/>
    </row>
    <row r="288" spans="1:19" s="38" customFormat="1" ht="16.5" customHeight="1">
      <c r="A288" s="31"/>
      <c r="B288" s="31" t="s">
        <v>942</v>
      </c>
      <c r="C288" s="36"/>
      <c r="D288" s="36"/>
      <c r="E288" s="36" t="s">
        <v>349</v>
      </c>
      <c r="F288" s="37" t="s">
        <v>610</v>
      </c>
      <c r="G288" s="32">
        <f t="shared" si="24"/>
        <v>24961.96</v>
      </c>
      <c r="H288" s="32">
        <f t="shared" si="25"/>
        <v>24961.96</v>
      </c>
      <c r="I288" s="33">
        <v>24961.96</v>
      </c>
      <c r="J288" s="33">
        <v>0</v>
      </c>
      <c r="K288" s="32"/>
      <c r="L288" s="32"/>
      <c r="M288" s="32">
        <f t="shared" si="27"/>
        <v>0</v>
      </c>
      <c r="N288" s="34">
        <f t="shared" si="26"/>
        <v>0</v>
      </c>
      <c r="O288" s="34">
        <v>0</v>
      </c>
      <c r="P288" s="34">
        <v>0</v>
      </c>
      <c r="Q288" s="34"/>
      <c r="R288" s="34"/>
      <c r="S288" s="34"/>
    </row>
    <row r="289" spans="1:19" s="38" customFormat="1" ht="16.5" customHeight="1">
      <c r="A289" s="31"/>
      <c r="B289" s="31" t="s">
        <v>943</v>
      </c>
      <c r="C289" s="36"/>
      <c r="D289" s="36"/>
      <c r="E289" s="36" t="s">
        <v>353</v>
      </c>
      <c r="F289" s="37" t="s">
        <v>611</v>
      </c>
      <c r="G289" s="32">
        <f t="shared" si="24"/>
        <v>15160.519999999999</v>
      </c>
      <c r="H289" s="32">
        <f t="shared" si="25"/>
        <v>15160.519999999999</v>
      </c>
      <c r="I289" s="33">
        <v>14577.8</v>
      </c>
      <c r="J289" s="33">
        <v>582.72</v>
      </c>
      <c r="K289" s="32"/>
      <c r="L289" s="32"/>
      <c r="M289" s="32">
        <f t="shared" si="27"/>
        <v>0</v>
      </c>
      <c r="N289" s="34">
        <f t="shared" si="26"/>
        <v>0</v>
      </c>
      <c r="O289" s="34">
        <v>0</v>
      </c>
      <c r="P289" s="34">
        <v>0</v>
      </c>
      <c r="Q289" s="34"/>
      <c r="R289" s="34"/>
      <c r="S289" s="34"/>
    </row>
    <row r="290" spans="1:19" s="38" customFormat="1" ht="16.5" customHeight="1">
      <c r="A290" s="31"/>
      <c r="B290" s="31" t="s">
        <v>944</v>
      </c>
      <c r="C290" s="36"/>
      <c r="D290" s="36" t="s">
        <v>366</v>
      </c>
      <c r="E290" s="36"/>
      <c r="F290" s="37" t="s">
        <v>612</v>
      </c>
      <c r="G290" s="32">
        <f t="shared" si="24"/>
        <v>2285.414608</v>
      </c>
      <c r="H290" s="32">
        <f t="shared" si="25"/>
        <v>270</v>
      </c>
      <c r="I290" s="33">
        <v>270</v>
      </c>
      <c r="J290" s="33">
        <v>0</v>
      </c>
      <c r="K290" s="32">
        <v>1192</v>
      </c>
      <c r="L290" s="32">
        <f>VLOOKUP(B290,'[1]Sheet2'!$D$3:$E$611,2,0)</f>
        <v>823.4146079999999</v>
      </c>
      <c r="M290" s="32">
        <f t="shared" si="27"/>
        <v>0</v>
      </c>
      <c r="N290" s="34">
        <f t="shared" si="26"/>
        <v>0</v>
      </c>
      <c r="O290" s="34">
        <v>0</v>
      </c>
      <c r="P290" s="34">
        <v>0</v>
      </c>
      <c r="Q290" s="34"/>
      <c r="R290" s="34"/>
      <c r="S290" s="34"/>
    </row>
    <row r="291" spans="1:19" s="38" customFormat="1" ht="16.5" customHeight="1">
      <c r="A291" s="31"/>
      <c r="B291" s="31" t="s">
        <v>27</v>
      </c>
      <c r="C291" s="36"/>
      <c r="D291" s="36"/>
      <c r="E291" s="36" t="s">
        <v>358</v>
      </c>
      <c r="F291" s="37" t="s">
        <v>613</v>
      </c>
      <c r="G291" s="32">
        <f t="shared" si="24"/>
        <v>2284.854608</v>
      </c>
      <c r="H291" s="32">
        <f t="shared" si="25"/>
        <v>270</v>
      </c>
      <c r="I291" s="33">
        <v>270</v>
      </c>
      <c r="J291" s="33">
        <v>0</v>
      </c>
      <c r="K291" s="32">
        <v>1192</v>
      </c>
      <c r="L291" s="32">
        <f>VLOOKUP(B291,'[1]市直（公共预算）'!$B$2:$C$116,2,0)</f>
        <v>822.854608</v>
      </c>
      <c r="M291" s="32">
        <f t="shared" si="27"/>
        <v>0</v>
      </c>
      <c r="N291" s="34">
        <f t="shared" si="26"/>
        <v>0</v>
      </c>
      <c r="O291" s="34">
        <v>0</v>
      </c>
      <c r="P291" s="34">
        <v>0</v>
      </c>
      <c r="Q291" s="34"/>
      <c r="R291" s="34"/>
      <c r="S291" s="34"/>
    </row>
    <row r="292" spans="1:19" s="38" customFormat="1" ht="16.5" customHeight="1">
      <c r="A292" s="31"/>
      <c r="B292" s="31" t="s">
        <v>945</v>
      </c>
      <c r="C292" s="36"/>
      <c r="D292" s="36" t="s">
        <v>359</v>
      </c>
      <c r="E292" s="36"/>
      <c r="F292" s="37" t="s">
        <v>614</v>
      </c>
      <c r="G292" s="32">
        <f t="shared" si="24"/>
        <v>2010.2063</v>
      </c>
      <c r="H292" s="32">
        <f t="shared" si="25"/>
        <v>2000</v>
      </c>
      <c r="I292" s="33">
        <v>2000</v>
      </c>
      <c r="J292" s="33">
        <v>0</v>
      </c>
      <c r="K292" s="32"/>
      <c r="L292" s="32">
        <f>VLOOKUP(B292,'[1]Sheet2'!$D$3:$E$611,2,0)</f>
        <v>10.2063</v>
      </c>
      <c r="M292" s="32">
        <f t="shared" si="27"/>
        <v>0</v>
      </c>
      <c r="N292" s="34">
        <f t="shared" si="26"/>
        <v>0</v>
      </c>
      <c r="O292" s="34">
        <v>0</v>
      </c>
      <c r="P292" s="34">
        <v>0</v>
      </c>
      <c r="Q292" s="34"/>
      <c r="R292" s="34"/>
      <c r="S292" s="34"/>
    </row>
    <row r="293" spans="1:19" s="38" customFormat="1" ht="16.5" customHeight="1">
      <c r="A293" s="31"/>
      <c r="B293" s="31" t="s">
        <v>277</v>
      </c>
      <c r="C293" s="36"/>
      <c r="D293" s="36"/>
      <c r="E293" s="36" t="s">
        <v>349</v>
      </c>
      <c r="F293" s="37" t="s">
        <v>615</v>
      </c>
      <c r="G293" s="32">
        <f t="shared" si="24"/>
        <v>2010</v>
      </c>
      <c r="H293" s="32">
        <f t="shared" si="25"/>
        <v>2000</v>
      </c>
      <c r="I293" s="33">
        <v>2000</v>
      </c>
      <c r="J293" s="33">
        <v>0</v>
      </c>
      <c r="K293" s="32"/>
      <c r="L293" s="32">
        <v>10</v>
      </c>
      <c r="M293" s="32">
        <f t="shared" si="27"/>
        <v>0</v>
      </c>
      <c r="N293" s="34">
        <f t="shared" si="26"/>
        <v>0</v>
      </c>
      <c r="O293" s="34">
        <v>0</v>
      </c>
      <c r="P293" s="34">
        <v>0</v>
      </c>
      <c r="Q293" s="34"/>
      <c r="R293" s="34"/>
      <c r="S293" s="34"/>
    </row>
    <row r="294" spans="1:19" s="38" customFormat="1" ht="16.5" customHeight="1">
      <c r="A294" s="31"/>
      <c r="B294" s="31" t="s">
        <v>946</v>
      </c>
      <c r="C294" s="36"/>
      <c r="D294" s="36" t="s">
        <v>370</v>
      </c>
      <c r="E294" s="36"/>
      <c r="F294" s="37" t="s">
        <v>616</v>
      </c>
      <c r="G294" s="32">
        <f t="shared" si="24"/>
        <v>1693.6002600000002</v>
      </c>
      <c r="H294" s="32">
        <f t="shared" si="25"/>
        <v>166.36</v>
      </c>
      <c r="I294" s="33">
        <v>166.36</v>
      </c>
      <c r="J294" s="33">
        <v>0</v>
      </c>
      <c r="K294" s="32">
        <v>965</v>
      </c>
      <c r="L294" s="32">
        <f>VLOOKUP(B294,'[1]Sheet2'!$D$3:$E$611,2,0)</f>
        <v>562.24026</v>
      </c>
      <c r="M294" s="32">
        <f t="shared" si="27"/>
        <v>0</v>
      </c>
      <c r="N294" s="34">
        <f t="shared" si="26"/>
        <v>0</v>
      </c>
      <c r="O294" s="34">
        <v>0</v>
      </c>
      <c r="P294" s="34">
        <v>0</v>
      </c>
      <c r="Q294" s="34"/>
      <c r="R294" s="34"/>
      <c r="S294" s="34"/>
    </row>
    <row r="295" spans="1:19" s="38" customFormat="1" ht="16.5" customHeight="1">
      <c r="A295" s="31"/>
      <c r="B295" s="31" t="s">
        <v>129</v>
      </c>
      <c r="C295" s="36"/>
      <c r="D295" s="36"/>
      <c r="E295" s="36" t="s">
        <v>349</v>
      </c>
      <c r="F295" s="37" t="s">
        <v>617</v>
      </c>
      <c r="G295" s="32">
        <f t="shared" si="24"/>
        <v>94</v>
      </c>
      <c r="H295" s="32">
        <f t="shared" si="25"/>
        <v>10</v>
      </c>
      <c r="I295" s="33">
        <v>10</v>
      </c>
      <c r="J295" s="33">
        <v>0</v>
      </c>
      <c r="K295" s="32">
        <v>24</v>
      </c>
      <c r="L295" s="32">
        <f>VLOOKUP(B295,'[1]市直（公共预算）'!$B$2:$C$116,2,0)</f>
        <v>60</v>
      </c>
      <c r="M295" s="32">
        <f t="shared" si="27"/>
        <v>0</v>
      </c>
      <c r="N295" s="34">
        <f t="shared" si="26"/>
        <v>0</v>
      </c>
      <c r="O295" s="34">
        <v>0</v>
      </c>
      <c r="P295" s="34">
        <v>0</v>
      </c>
      <c r="Q295" s="34"/>
      <c r="R295" s="34"/>
      <c r="S295" s="34"/>
    </row>
    <row r="296" spans="1:19" s="38" customFormat="1" ht="16.5" customHeight="1">
      <c r="A296" s="31"/>
      <c r="B296" s="31" t="s">
        <v>947</v>
      </c>
      <c r="C296" s="36"/>
      <c r="D296" s="36"/>
      <c r="E296" s="36" t="s">
        <v>353</v>
      </c>
      <c r="F296" s="37" t="s">
        <v>1088</v>
      </c>
      <c r="G296" s="32">
        <f>H296+K296+L296</f>
        <v>1307.4072</v>
      </c>
      <c r="H296" s="32"/>
      <c r="I296" s="33"/>
      <c r="J296" s="33"/>
      <c r="K296" s="32">
        <v>941</v>
      </c>
      <c r="L296" s="32">
        <f>VLOOKUP(B296,'[1]市直（公共预算）'!$B$2:$C$116,2,0)</f>
        <v>366.4072</v>
      </c>
      <c r="M296" s="32"/>
      <c r="N296" s="34"/>
      <c r="O296" s="34"/>
      <c r="P296" s="34"/>
      <c r="Q296" s="34"/>
      <c r="R296" s="34"/>
      <c r="S296" s="34"/>
    </row>
    <row r="297" spans="1:19" s="38" customFormat="1" ht="16.5" customHeight="1">
      <c r="A297" s="31"/>
      <c r="B297" s="31" t="s">
        <v>139</v>
      </c>
      <c r="C297" s="36"/>
      <c r="D297" s="36"/>
      <c r="E297" s="36" t="s">
        <v>356</v>
      </c>
      <c r="F297" s="37" t="s">
        <v>618</v>
      </c>
      <c r="G297" s="32">
        <f t="shared" si="24"/>
        <v>272.19306</v>
      </c>
      <c r="H297" s="32">
        <f t="shared" si="25"/>
        <v>156.35999999999999</v>
      </c>
      <c r="I297" s="33">
        <v>156.35999999999999</v>
      </c>
      <c r="J297" s="33">
        <v>0</v>
      </c>
      <c r="K297" s="32"/>
      <c r="L297" s="32">
        <f>VLOOKUP(B297,'[1]市直（公共预算）'!$B$2:$C$116,2,0)</f>
        <v>115.83306</v>
      </c>
      <c r="M297" s="32">
        <f>N297+R297+S297</f>
        <v>0</v>
      </c>
      <c r="N297" s="34">
        <f t="shared" si="26"/>
        <v>0</v>
      </c>
      <c r="O297" s="34">
        <v>0</v>
      </c>
      <c r="P297" s="34">
        <v>0</v>
      </c>
      <c r="Q297" s="34"/>
      <c r="R297" s="34"/>
      <c r="S297" s="34"/>
    </row>
    <row r="298" spans="1:19" s="38" customFormat="1" ht="16.5" customHeight="1">
      <c r="A298" s="31"/>
      <c r="B298" s="31" t="s">
        <v>1050</v>
      </c>
      <c r="C298" s="36"/>
      <c r="D298" s="36"/>
      <c r="E298" s="36" t="s">
        <v>361</v>
      </c>
      <c r="F298" s="37" t="s">
        <v>1089</v>
      </c>
      <c r="G298" s="32">
        <f t="shared" si="24"/>
        <v>20</v>
      </c>
      <c r="H298" s="32"/>
      <c r="I298" s="33"/>
      <c r="J298" s="33"/>
      <c r="K298" s="32"/>
      <c r="L298" s="32">
        <v>20</v>
      </c>
      <c r="M298" s="32"/>
      <c r="N298" s="34"/>
      <c r="O298" s="34"/>
      <c r="P298" s="34"/>
      <c r="Q298" s="34"/>
      <c r="R298" s="34"/>
      <c r="S298" s="34"/>
    </row>
    <row r="299" spans="1:19" s="38" customFormat="1" ht="16.5" customHeight="1">
      <c r="A299" s="31"/>
      <c r="B299" s="31" t="s">
        <v>948</v>
      </c>
      <c r="C299" s="36"/>
      <c r="D299" s="36" t="s">
        <v>322</v>
      </c>
      <c r="E299" s="36"/>
      <c r="F299" s="37" t="s">
        <v>619</v>
      </c>
      <c r="G299" s="32">
        <f t="shared" si="24"/>
        <v>3129.0494449999997</v>
      </c>
      <c r="H299" s="32">
        <f t="shared" si="25"/>
        <v>1616.9499999999998</v>
      </c>
      <c r="I299" s="33">
        <v>1616.9499999999998</v>
      </c>
      <c r="J299" s="33">
        <v>0</v>
      </c>
      <c r="K299" s="32">
        <v>1391</v>
      </c>
      <c r="L299" s="32">
        <f>VLOOKUP(B299,'[1]Sheet2'!$D$3:$E$611,2,0)</f>
        <v>121.099445</v>
      </c>
      <c r="M299" s="32">
        <f aca="true" t="shared" si="28" ref="M299:M343">N299+R299+S299</f>
        <v>0</v>
      </c>
      <c r="N299" s="34">
        <f t="shared" si="26"/>
        <v>0</v>
      </c>
      <c r="O299" s="34">
        <v>0</v>
      </c>
      <c r="P299" s="34">
        <v>0</v>
      </c>
      <c r="Q299" s="34"/>
      <c r="R299" s="34"/>
      <c r="S299" s="34"/>
    </row>
    <row r="300" spans="1:19" s="38" customFormat="1" ht="16.5" customHeight="1">
      <c r="A300" s="31"/>
      <c r="B300" s="31" t="s">
        <v>140</v>
      </c>
      <c r="C300" s="36"/>
      <c r="D300" s="36"/>
      <c r="E300" s="36" t="s">
        <v>349</v>
      </c>
      <c r="F300" s="37" t="s">
        <v>620</v>
      </c>
      <c r="G300" s="32">
        <f t="shared" si="24"/>
        <v>886</v>
      </c>
      <c r="H300" s="32">
        <f t="shared" si="25"/>
        <v>150</v>
      </c>
      <c r="I300" s="33">
        <v>150</v>
      </c>
      <c r="J300" s="33">
        <v>0</v>
      </c>
      <c r="K300" s="32">
        <v>633</v>
      </c>
      <c r="L300" s="32">
        <f>VLOOKUP(B300,'[1]市直（公共预算）'!$B$2:$C$116,2,0)</f>
        <v>103</v>
      </c>
      <c r="M300" s="32">
        <f t="shared" si="28"/>
        <v>0</v>
      </c>
      <c r="N300" s="34">
        <f t="shared" si="26"/>
        <v>0</v>
      </c>
      <c r="O300" s="34">
        <v>0</v>
      </c>
      <c r="P300" s="34">
        <v>0</v>
      </c>
      <c r="Q300" s="34"/>
      <c r="R300" s="34"/>
      <c r="S300" s="34"/>
    </row>
    <row r="301" spans="1:19" s="38" customFormat="1" ht="16.5" customHeight="1">
      <c r="A301" s="31"/>
      <c r="B301" s="31" t="s">
        <v>133</v>
      </c>
      <c r="C301" s="36"/>
      <c r="D301" s="36"/>
      <c r="E301" s="36" t="s">
        <v>361</v>
      </c>
      <c r="F301" s="37" t="s">
        <v>621</v>
      </c>
      <c r="G301" s="32">
        <f t="shared" si="24"/>
        <v>1451.9394450000002</v>
      </c>
      <c r="H301" s="32">
        <f t="shared" si="25"/>
        <v>675.84</v>
      </c>
      <c r="I301" s="33">
        <v>675.84</v>
      </c>
      <c r="J301" s="33">
        <v>0</v>
      </c>
      <c r="K301" s="32">
        <v>758</v>
      </c>
      <c r="L301" s="32">
        <f>VLOOKUP(B301,'[1]市直（公共预算）'!$B$2:$C$116,2,0)</f>
        <v>18.099445000000003</v>
      </c>
      <c r="M301" s="32">
        <f t="shared" si="28"/>
        <v>0</v>
      </c>
      <c r="N301" s="34">
        <f t="shared" si="26"/>
        <v>0</v>
      </c>
      <c r="O301" s="34">
        <v>0</v>
      </c>
      <c r="P301" s="34">
        <v>0</v>
      </c>
      <c r="Q301" s="34"/>
      <c r="R301" s="34"/>
      <c r="S301" s="34"/>
    </row>
    <row r="302" spans="1:19" s="38" customFormat="1" ht="16.5" customHeight="1">
      <c r="A302" s="31"/>
      <c r="B302" s="31" t="s">
        <v>141</v>
      </c>
      <c r="C302" s="36"/>
      <c r="D302" s="36"/>
      <c r="E302" s="36" t="s">
        <v>351</v>
      </c>
      <c r="F302" s="37" t="s">
        <v>622</v>
      </c>
      <c r="G302" s="32">
        <f t="shared" si="24"/>
        <v>791.11</v>
      </c>
      <c r="H302" s="32">
        <f t="shared" si="25"/>
        <v>791.11</v>
      </c>
      <c r="I302" s="33">
        <v>791.11</v>
      </c>
      <c r="J302" s="33">
        <v>0</v>
      </c>
      <c r="K302" s="32"/>
      <c r="L302" s="32"/>
      <c r="M302" s="32">
        <f t="shared" si="28"/>
        <v>0</v>
      </c>
      <c r="N302" s="34">
        <f t="shared" si="26"/>
        <v>0</v>
      </c>
      <c r="O302" s="34">
        <v>0</v>
      </c>
      <c r="P302" s="34">
        <v>0</v>
      </c>
      <c r="Q302" s="34"/>
      <c r="R302" s="34"/>
      <c r="S302" s="34"/>
    </row>
    <row r="303" spans="1:19" s="38" customFormat="1" ht="16.5" customHeight="1">
      <c r="A303" s="31"/>
      <c r="B303" s="31" t="s">
        <v>949</v>
      </c>
      <c r="C303" s="36"/>
      <c r="D303" s="36" t="s">
        <v>323</v>
      </c>
      <c r="E303" s="36"/>
      <c r="F303" s="37" t="s">
        <v>623</v>
      </c>
      <c r="G303" s="32">
        <f t="shared" si="24"/>
        <v>4036.781072</v>
      </c>
      <c r="H303" s="32">
        <f t="shared" si="25"/>
        <v>3738.1400000000003</v>
      </c>
      <c r="I303" s="33">
        <v>3738.1400000000003</v>
      </c>
      <c r="J303" s="33">
        <v>0</v>
      </c>
      <c r="K303" s="32"/>
      <c r="L303" s="32">
        <f>VLOOKUP(B303,'[1]Sheet2'!$D$3:$E$611,2,0)</f>
        <v>298.641072</v>
      </c>
      <c r="M303" s="32">
        <f t="shared" si="28"/>
        <v>0</v>
      </c>
      <c r="N303" s="34">
        <f t="shared" si="26"/>
        <v>0</v>
      </c>
      <c r="O303" s="34">
        <v>0</v>
      </c>
      <c r="P303" s="34">
        <v>0</v>
      </c>
      <c r="Q303" s="34"/>
      <c r="R303" s="34"/>
      <c r="S303" s="34"/>
    </row>
    <row r="304" spans="1:19" s="38" customFormat="1" ht="16.5" customHeight="1">
      <c r="A304" s="31"/>
      <c r="B304" s="31" t="s">
        <v>950</v>
      </c>
      <c r="C304" s="36"/>
      <c r="D304" s="36"/>
      <c r="E304" s="36" t="s">
        <v>349</v>
      </c>
      <c r="F304" s="37" t="s">
        <v>407</v>
      </c>
      <c r="G304" s="32">
        <f t="shared" si="24"/>
        <v>269.6</v>
      </c>
      <c r="H304" s="32">
        <f t="shared" si="25"/>
        <v>269.6</v>
      </c>
      <c r="I304" s="33">
        <v>269.6</v>
      </c>
      <c r="J304" s="33">
        <v>0</v>
      </c>
      <c r="K304" s="32"/>
      <c r="L304" s="32"/>
      <c r="M304" s="32">
        <f t="shared" si="28"/>
        <v>0</v>
      </c>
      <c r="N304" s="34">
        <f t="shared" si="26"/>
        <v>0</v>
      </c>
      <c r="O304" s="34">
        <v>0</v>
      </c>
      <c r="P304" s="34">
        <v>0</v>
      </c>
      <c r="Q304" s="34"/>
      <c r="R304" s="34"/>
      <c r="S304" s="34"/>
    </row>
    <row r="305" spans="1:19" s="38" customFormat="1" ht="16.5" customHeight="1">
      <c r="A305" s="31"/>
      <c r="B305" s="31" t="s">
        <v>951</v>
      </c>
      <c r="C305" s="36"/>
      <c r="D305" s="36"/>
      <c r="E305" s="36" t="s">
        <v>356</v>
      </c>
      <c r="F305" s="37" t="s">
        <v>450</v>
      </c>
      <c r="G305" s="32">
        <f t="shared" si="24"/>
        <v>564.74</v>
      </c>
      <c r="H305" s="32">
        <f t="shared" si="25"/>
        <v>564.74</v>
      </c>
      <c r="I305" s="33">
        <v>564.74</v>
      </c>
      <c r="J305" s="33">
        <v>0</v>
      </c>
      <c r="K305" s="32"/>
      <c r="L305" s="32"/>
      <c r="M305" s="32">
        <f t="shared" si="28"/>
        <v>0</v>
      </c>
      <c r="N305" s="34">
        <f t="shared" si="26"/>
        <v>0</v>
      </c>
      <c r="O305" s="34">
        <v>0</v>
      </c>
      <c r="P305" s="34">
        <v>0</v>
      </c>
      <c r="Q305" s="34"/>
      <c r="R305" s="34"/>
      <c r="S305" s="34"/>
    </row>
    <row r="306" spans="1:19" s="38" customFormat="1" ht="16.5" customHeight="1">
      <c r="A306" s="31"/>
      <c r="B306" s="31" t="s">
        <v>119</v>
      </c>
      <c r="C306" s="36"/>
      <c r="D306" s="36"/>
      <c r="E306" s="36" t="s">
        <v>361</v>
      </c>
      <c r="F306" s="37" t="s">
        <v>624</v>
      </c>
      <c r="G306" s="32">
        <f t="shared" si="24"/>
        <v>1734.73</v>
      </c>
      <c r="H306" s="32">
        <f t="shared" si="25"/>
        <v>1608</v>
      </c>
      <c r="I306" s="33">
        <v>1608</v>
      </c>
      <c r="J306" s="33">
        <v>0</v>
      </c>
      <c r="K306" s="32"/>
      <c r="L306" s="32">
        <f>VLOOKUP(B306,'[1]市直（公共预算）'!$B$2:$C$116,2,0)</f>
        <v>126.72999999999999</v>
      </c>
      <c r="M306" s="32">
        <f t="shared" si="28"/>
        <v>0</v>
      </c>
      <c r="N306" s="34">
        <f t="shared" si="26"/>
        <v>0</v>
      </c>
      <c r="O306" s="34">
        <v>0</v>
      </c>
      <c r="P306" s="34">
        <v>0</v>
      </c>
      <c r="Q306" s="34"/>
      <c r="R306" s="34"/>
      <c r="S306" s="34"/>
    </row>
    <row r="307" spans="1:19" s="38" customFormat="1" ht="16.5" customHeight="1">
      <c r="A307" s="31"/>
      <c r="B307" s="31" t="s">
        <v>121</v>
      </c>
      <c r="C307" s="36"/>
      <c r="D307" s="36"/>
      <c r="E307" s="36" t="s">
        <v>351</v>
      </c>
      <c r="F307" s="37" t="s">
        <v>625</v>
      </c>
      <c r="G307" s="32">
        <f t="shared" si="24"/>
        <v>701.3</v>
      </c>
      <c r="H307" s="32">
        <f t="shared" si="25"/>
        <v>694.8</v>
      </c>
      <c r="I307" s="33">
        <v>694.8</v>
      </c>
      <c r="J307" s="33">
        <v>0</v>
      </c>
      <c r="K307" s="32"/>
      <c r="L307" s="32">
        <f>VLOOKUP(B307,'[1]市直（公共预算）'!$B$2:$C$116,2,0)</f>
        <v>6.5</v>
      </c>
      <c r="M307" s="32">
        <f t="shared" si="28"/>
        <v>0</v>
      </c>
      <c r="N307" s="34">
        <f t="shared" si="26"/>
        <v>0</v>
      </c>
      <c r="O307" s="34">
        <v>0</v>
      </c>
      <c r="P307" s="34">
        <v>0</v>
      </c>
      <c r="Q307" s="34"/>
      <c r="R307" s="34"/>
      <c r="S307" s="34"/>
    </row>
    <row r="308" spans="1:19" s="38" customFormat="1" ht="16.5" customHeight="1">
      <c r="A308" s="31"/>
      <c r="B308" s="31" t="s">
        <v>122</v>
      </c>
      <c r="C308" s="36"/>
      <c r="D308" s="36"/>
      <c r="E308" s="36" t="s">
        <v>362</v>
      </c>
      <c r="F308" s="37" t="s">
        <v>626</v>
      </c>
      <c r="G308" s="32">
        <f t="shared" si="24"/>
        <v>16</v>
      </c>
      <c r="H308" s="32">
        <f t="shared" si="25"/>
        <v>16</v>
      </c>
      <c r="I308" s="33">
        <v>16</v>
      </c>
      <c r="J308" s="33">
        <v>0</v>
      </c>
      <c r="K308" s="32"/>
      <c r="L308" s="32"/>
      <c r="M308" s="32">
        <f t="shared" si="28"/>
        <v>0</v>
      </c>
      <c r="N308" s="34">
        <f t="shared" si="26"/>
        <v>0</v>
      </c>
      <c r="O308" s="34">
        <v>0</v>
      </c>
      <c r="P308" s="34">
        <v>0</v>
      </c>
      <c r="Q308" s="34"/>
      <c r="R308" s="34"/>
      <c r="S308" s="34"/>
    </row>
    <row r="309" spans="1:19" s="38" customFormat="1" ht="16.5" customHeight="1">
      <c r="A309" s="31"/>
      <c r="B309" s="31" t="s">
        <v>120</v>
      </c>
      <c r="C309" s="36"/>
      <c r="D309" s="36"/>
      <c r="E309" s="36" t="s">
        <v>358</v>
      </c>
      <c r="F309" s="37" t="s">
        <v>627</v>
      </c>
      <c r="G309" s="32">
        <f t="shared" si="24"/>
        <v>750.411072</v>
      </c>
      <c r="H309" s="32">
        <f t="shared" si="25"/>
        <v>585</v>
      </c>
      <c r="I309" s="33">
        <v>585</v>
      </c>
      <c r="J309" s="33">
        <v>0</v>
      </c>
      <c r="K309" s="32"/>
      <c r="L309" s="32">
        <f>VLOOKUP(B309,'[1]市直（公共预算）'!$B$2:$C$116,2,0)</f>
        <v>165.41107200000002</v>
      </c>
      <c r="M309" s="32">
        <f t="shared" si="28"/>
        <v>0</v>
      </c>
      <c r="N309" s="34">
        <f t="shared" si="26"/>
        <v>0</v>
      </c>
      <c r="O309" s="34">
        <v>0</v>
      </c>
      <c r="P309" s="34">
        <v>0</v>
      </c>
      <c r="Q309" s="34"/>
      <c r="R309" s="34"/>
      <c r="S309" s="34"/>
    </row>
    <row r="310" spans="1:19" s="38" customFormat="1" ht="16.5" customHeight="1">
      <c r="A310" s="31"/>
      <c r="B310" s="31" t="s">
        <v>952</v>
      </c>
      <c r="C310" s="36"/>
      <c r="D310" s="36" t="s">
        <v>328</v>
      </c>
      <c r="E310" s="36"/>
      <c r="F310" s="37" t="s">
        <v>628</v>
      </c>
      <c r="G310" s="32">
        <f t="shared" si="24"/>
        <v>117.54</v>
      </c>
      <c r="H310" s="32">
        <f t="shared" si="25"/>
        <v>117.54</v>
      </c>
      <c r="I310" s="33">
        <v>117.54</v>
      </c>
      <c r="J310" s="33">
        <v>0</v>
      </c>
      <c r="K310" s="32"/>
      <c r="L310" s="32">
        <f>VLOOKUP(B310,'[1]Sheet2'!$D$3:$E$611,2,0)</f>
        <v>0</v>
      </c>
      <c r="M310" s="32">
        <f t="shared" si="28"/>
        <v>0</v>
      </c>
      <c r="N310" s="34">
        <f t="shared" si="26"/>
        <v>0</v>
      </c>
      <c r="O310" s="34">
        <v>0</v>
      </c>
      <c r="P310" s="34">
        <v>0</v>
      </c>
      <c r="Q310" s="34"/>
      <c r="R310" s="34"/>
      <c r="S310" s="34"/>
    </row>
    <row r="311" spans="1:19" s="38" customFormat="1" ht="16.5" customHeight="1">
      <c r="A311" s="31"/>
      <c r="B311" s="31" t="s">
        <v>953</v>
      </c>
      <c r="C311" s="36"/>
      <c r="D311" s="36"/>
      <c r="E311" s="36" t="s">
        <v>349</v>
      </c>
      <c r="F311" s="37" t="s">
        <v>407</v>
      </c>
      <c r="G311" s="32">
        <f t="shared" si="24"/>
        <v>77.02</v>
      </c>
      <c r="H311" s="32">
        <f t="shared" si="25"/>
        <v>77.02</v>
      </c>
      <c r="I311" s="33">
        <v>77.02</v>
      </c>
      <c r="J311" s="33">
        <v>0</v>
      </c>
      <c r="K311" s="32"/>
      <c r="L311" s="32"/>
      <c r="M311" s="32">
        <f t="shared" si="28"/>
        <v>0</v>
      </c>
      <c r="N311" s="34">
        <f t="shared" si="26"/>
        <v>0</v>
      </c>
      <c r="O311" s="34">
        <v>0</v>
      </c>
      <c r="P311" s="34">
        <v>0</v>
      </c>
      <c r="Q311" s="34"/>
      <c r="R311" s="34"/>
      <c r="S311" s="34"/>
    </row>
    <row r="312" spans="1:19" s="38" customFormat="1" ht="16.5" customHeight="1">
      <c r="A312" s="31"/>
      <c r="B312" s="31" t="s">
        <v>156</v>
      </c>
      <c r="C312" s="36"/>
      <c r="D312" s="36"/>
      <c r="E312" s="36" t="s">
        <v>358</v>
      </c>
      <c r="F312" s="37" t="s">
        <v>629</v>
      </c>
      <c r="G312" s="32">
        <f t="shared" si="24"/>
        <v>40.519999999999996</v>
      </c>
      <c r="H312" s="32">
        <f t="shared" si="25"/>
        <v>40.519999999999996</v>
      </c>
      <c r="I312" s="33">
        <v>40.519999999999996</v>
      </c>
      <c r="J312" s="33">
        <v>0</v>
      </c>
      <c r="K312" s="32"/>
      <c r="L312" s="32"/>
      <c r="M312" s="32">
        <f t="shared" si="28"/>
        <v>0</v>
      </c>
      <c r="N312" s="34">
        <f t="shared" si="26"/>
        <v>0</v>
      </c>
      <c r="O312" s="34">
        <v>0</v>
      </c>
      <c r="P312" s="34">
        <v>0</v>
      </c>
      <c r="Q312" s="34"/>
      <c r="R312" s="34"/>
      <c r="S312" s="34"/>
    </row>
    <row r="313" spans="1:19" s="38" customFormat="1" ht="16.5" customHeight="1">
      <c r="A313" s="31"/>
      <c r="B313" s="31" t="s">
        <v>954</v>
      </c>
      <c r="C313" s="36"/>
      <c r="D313" s="36" t="s">
        <v>331</v>
      </c>
      <c r="E313" s="36"/>
      <c r="F313" s="37" t="s">
        <v>630</v>
      </c>
      <c r="G313" s="32">
        <f t="shared" si="24"/>
        <v>866.944163</v>
      </c>
      <c r="H313" s="32">
        <f t="shared" si="25"/>
        <v>417.99</v>
      </c>
      <c r="I313" s="33">
        <v>417.99</v>
      </c>
      <c r="J313" s="33">
        <v>0</v>
      </c>
      <c r="K313" s="32">
        <v>349</v>
      </c>
      <c r="L313" s="32">
        <f>VLOOKUP(B313,'[1]Sheet2'!$D$3:$E$611,2,0)</f>
        <v>99.954163</v>
      </c>
      <c r="M313" s="32">
        <f t="shared" si="28"/>
        <v>0</v>
      </c>
      <c r="N313" s="34">
        <f t="shared" si="26"/>
        <v>0</v>
      </c>
      <c r="O313" s="34">
        <v>0</v>
      </c>
      <c r="P313" s="34">
        <v>0</v>
      </c>
      <c r="Q313" s="34"/>
      <c r="R313" s="34"/>
      <c r="S313" s="34"/>
    </row>
    <row r="314" spans="1:19" s="38" customFormat="1" ht="16.5" customHeight="1">
      <c r="A314" s="31"/>
      <c r="B314" s="31" t="s">
        <v>138</v>
      </c>
      <c r="C314" s="36"/>
      <c r="D314" s="36"/>
      <c r="E314" s="36" t="s">
        <v>353</v>
      </c>
      <c r="F314" s="37" t="s">
        <v>631</v>
      </c>
      <c r="G314" s="32">
        <f t="shared" si="24"/>
        <v>866.944163</v>
      </c>
      <c r="H314" s="32">
        <f t="shared" si="25"/>
        <v>417.99</v>
      </c>
      <c r="I314" s="33">
        <v>417.99</v>
      </c>
      <c r="J314" s="33">
        <v>0</v>
      </c>
      <c r="K314" s="32">
        <v>349</v>
      </c>
      <c r="L314" s="32">
        <f>VLOOKUP(B314,'[1]市直（公共预算）'!$B$2:$C$116,2,0)</f>
        <v>99.954163</v>
      </c>
      <c r="M314" s="32">
        <f t="shared" si="28"/>
        <v>0</v>
      </c>
      <c r="N314" s="34">
        <f t="shared" si="26"/>
        <v>0</v>
      </c>
      <c r="O314" s="34">
        <v>0</v>
      </c>
      <c r="P314" s="34">
        <v>0</v>
      </c>
      <c r="Q314" s="34"/>
      <c r="R314" s="34"/>
      <c r="S314" s="34"/>
    </row>
    <row r="315" spans="1:19" s="38" customFormat="1" ht="16.5" customHeight="1">
      <c r="A315" s="31"/>
      <c r="B315" s="31" t="s">
        <v>955</v>
      </c>
      <c r="C315" s="36"/>
      <c r="D315" s="36" t="s">
        <v>332</v>
      </c>
      <c r="E315" s="36"/>
      <c r="F315" s="37" t="s">
        <v>632</v>
      </c>
      <c r="G315" s="32">
        <f t="shared" si="24"/>
        <v>72</v>
      </c>
      <c r="H315" s="32">
        <f t="shared" si="25"/>
        <v>72</v>
      </c>
      <c r="I315" s="33">
        <v>72</v>
      </c>
      <c r="J315" s="33">
        <v>0</v>
      </c>
      <c r="K315" s="32"/>
      <c r="L315" s="32">
        <f>VLOOKUP(B315,'[1]Sheet2'!$D$3:$E$611,2,0)</f>
        <v>0</v>
      </c>
      <c r="M315" s="32">
        <f t="shared" si="28"/>
        <v>0</v>
      </c>
      <c r="N315" s="34">
        <f t="shared" si="26"/>
        <v>0</v>
      </c>
      <c r="O315" s="34">
        <v>0</v>
      </c>
      <c r="P315" s="34">
        <v>0</v>
      </c>
      <c r="Q315" s="34"/>
      <c r="R315" s="34"/>
      <c r="S315" s="34"/>
    </row>
    <row r="316" spans="1:19" s="38" customFormat="1" ht="16.5" customHeight="1">
      <c r="A316" s="31"/>
      <c r="B316" s="31" t="s">
        <v>131</v>
      </c>
      <c r="C316" s="36"/>
      <c r="D316" s="36"/>
      <c r="E316" s="36" t="s">
        <v>349</v>
      </c>
      <c r="F316" s="37" t="s">
        <v>633</v>
      </c>
      <c r="G316" s="32">
        <f t="shared" si="24"/>
        <v>72</v>
      </c>
      <c r="H316" s="32">
        <f t="shared" si="25"/>
        <v>72</v>
      </c>
      <c r="I316" s="33">
        <v>72</v>
      </c>
      <c r="J316" s="33">
        <v>0</v>
      </c>
      <c r="K316" s="32"/>
      <c r="L316" s="32"/>
      <c r="M316" s="32">
        <f t="shared" si="28"/>
        <v>0</v>
      </c>
      <c r="N316" s="34">
        <f t="shared" si="26"/>
        <v>0</v>
      </c>
      <c r="O316" s="34">
        <v>0</v>
      </c>
      <c r="P316" s="34">
        <v>0</v>
      </c>
      <c r="Q316" s="34"/>
      <c r="R316" s="34"/>
      <c r="S316" s="34"/>
    </row>
    <row r="317" spans="1:19" s="38" customFormat="1" ht="16.5" customHeight="1">
      <c r="A317" s="31"/>
      <c r="B317" s="31" t="s">
        <v>956</v>
      </c>
      <c r="C317" s="36"/>
      <c r="D317" s="40" t="s">
        <v>1090</v>
      </c>
      <c r="E317" s="36"/>
      <c r="F317" s="37" t="s">
        <v>1091</v>
      </c>
      <c r="G317" s="32">
        <f t="shared" si="24"/>
        <v>0</v>
      </c>
      <c r="H317" s="32"/>
      <c r="I317" s="33"/>
      <c r="J317" s="33">
        <v>0</v>
      </c>
      <c r="K317" s="32"/>
      <c r="L317" s="32">
        <f>VLOOKUP(B317,'[1]Sheet2'!$D$3:$E$611,2,0)</f>
        <v>0</v>
      </c>
      <c r="M317" s="32">
        <f t="shared" si="28"/>
        <v>770</v>
      </c>
      <c r="N317" s="34"/>
      <c r="O317" s="34">
        <v>0</v>
      </c>
      <c r="P317" s="34">
        <v>0</v>
      </c>
      <c r="Q317" s="34">
        <v>0</v>
      </c>
      <c r="R317" s="34">
        <v>770</v>
      </c>
      <c r="S317" s="34"/>
    </row>
    <row r="318" spans="1:19" s="38" customFormat="1" ht="16.5" customHeight="1">
      <c r="A318" s="31"/>
      <c r="B318" s="31" t="s">
        <v>957</v>
      </c>
      <c r="C318" s="36"/>
      <c r="D318" s="36"/>
      <c r="E318" s="36" t="s">
        <v>349</v>
      </c>
      <c r="F318" s="37" t="s">
        <v>1092</v>
      </c>
      <c r="G318" s="32">
        <f t="shared" si="24"/>
        <v>0</v>
      </c>
      <c r="H318" s="32"/>
      <c r="I318" s="33"/>
      <c r="J318" s="33"/>
      <c r="K318" s="32"/>
      <c r="L318" s="32"/>
      <c r="M318" s="32">
        <f t="shared" si="28"/>
        <v>759</v>
      </c>
      <c r="N318" s="34"/>
      <c r="O318" s="34"/>
      <c r="P318" s="34"/>
      <c r="Q318" s="34"/>
      <c r="R318" s="34">
        <v>759</v>
      </c>
      <c r="S318" s="34"/>
    </row>
    <row r="319" spans="1:19" s="38" customFormat="1" ht="16.5" customHeight="1">
      <c r="A319" s="31"/>
      <c r="B319" s="31" t="s">
        <v>958</v>
      </c>
      <c r="C319" s="36"/>
      <c r="D319" s="36"/>
      <c r="E319" s="36" t="s">
        <v>353</v>
      </c>
      <c r="F319" s="37" t="s">
        <v>1093</v>
      </c>
      <c r="G319" s="32">
        <f t="shared" si="24"/>
        <v>0</v>
      </c>
      <c r="H319" s="32"/>
      <c r="I319" s="33"/>
      <c r="J319" s="33">
        <v>0</v>
      </c>
      <c r="K319" s="32"/>
      <c r="L319" s="32"/>
      <c r="M319" s="32">
        <f t="shared" si="28"/>
        <v>11</v>
      </c>
      <c r="N319" s="34"/>
      <c r="O319" s="34">
        <v>0</v>
      </c>
      <c r="P319" s="34">
        <v>0</v>
      </c>
      <c r="Q319" s="34">
        <v>0</v>
      </c>
      <c r="R319" s="34">
        <v>11</v>
      </c>
      <c r="S319" s="34"/>
    </row>
    <row r="320" spans="1:19" s="38" customFormat="1" ht="24.75" customHeight="1">
      <c r="A320" s="31"/>
      <c r="B320" s="31" t="s">
        <v>959</v>
      </c>
      <c r="C320" s="36"/>
      <c r="D320" s="40" t="s">
        <v>1079</v>
      </c>
      <c r="E320" s="36"/>
      <c r="F320" s="37" t="s">
        <v>1094</v>
      </c>
      <c r="G320" s="32">
        <f t="shared" si="24"/>
        <v>0</v>
      </c>
      <c r="H320" s="32"/>
      <c r="I320" s="33"/>
      <c r="J320" s="33">
        <v>0</v>
      </c>
      <c r="K320" s="32"/>
      <c r="L320" s="32">
        <f>VLOOKUP(B320,'[1]Sheet2'!$D$3:$E$611,2,0)</f>
        <v>0</v>
      </c>
      <c r="M320" s="32">
        <f t="shared" si="28"/>
        <v>136</v>
      </c>
      <c r="N320" s="34"/>
      <c r="O320" s="34">
        <v>0</v>
      </c>
      <c r="P320" s="34">
        <v>0</v>
      </c>
      <c r="Q320" s="34">
        <v>0</v>
      </c>
      <c r="R320" s="34">
        <v>136</v>
      </c>
      <c r="S320" s="34"/>
    </row>
    <row r="321" spans="1:19" s="38" customFormat="1" ht="16.5" customHeight="1">
      <c r="A321" s="31"/>
      <c r="B321" s="31" t="s">
        <v>960</v>
      </c>
      <c r="C321" s="36"/>
      <c r="D321" s="36"/>
      <c r="E321" s="36" t="s">
        <v>353</v>
      </c>
      <c r="F321" s="37" t="s">
        <v>1092</v>
      </c>
      <c r="G321" s="32">
        <f t="shared" si="24"/>
        <v>0</v>
      </c>
      <c r="H321" s="32"/>
      <c r="I321" s="33"/>
      <c r="J321" s="33"/>
      <c r="K321" s="32"/>
      <c r="L321" s="32"/>
      <c r="M321" s="32">
        <f t="shared" si="28"/>
        <v>136</v>
      </c>
      <c r="N321" s="34"/>
      <c r="O321" s="34"/>
      <c r="P321" s="34"/>
      <c r="Q321" s="34"/>
      <c r="R321" s="34">
        <v>136</v>
      </c>
      <c r="S321" s="34"/>
    </row>
    <row r="322" spans="1:19" s="38" customFormat="1" ht="16.5" customHeight="1">
      <c r="A322" s="31"/>
      <c r="B322" s="31" t="s">
        <v>961</v>
      </c>
      <c r="C322" s="36"/>
      <c r="D322" s="36" t="s">
        <v>337</v>
      </c>
      <c r="E322" s="36"/>
      <c r="F322" s="37" t="s">
        <v>634</v>
      </c>
      <c r="G322" s="32">
        <f t="shared" si="24"/>
        <v>7034</v>
      </c>
      <c r="H322" s="32">
        <f t="shared" si="25"/>
        <v>7034</v>
      </c>
      <c r="I322" s="33">
        <v>7034</v>
      </c>
      <c r="J322" s="33">
        <v>0</v>
      </c>
      <c r="K322" s="32"/>
      <c r="L322" s="32">
        <f>VLOOKUP(B322,'[1]Sheet2'!$D$3:$E$611,2,0)</f>
        <v>0</v>
      </c>
      <c r="M322" s="32">
        <f t="shared" si="28"/>
        <v>0</v>
      </c>
      <c r="N322" s="34">
        <f t="shared" si="26"/>
        <v>0</v>
      </c>
      <c r="O322" s="34">
        <v>0</v>
      </c>
      <c r="P322" s="34">
        <v>0</v>
      </c>
      <c r="Q322" s="34"/>
      <c r="R322" s="34"/>
      <c r="S322" s="34"/>
    </row>
    <row r="323" spans="1:19" s="38" customFormat="1" ht="16.5" customHeight="1">
      <c r="A323" s="31"/>
      <c r="B323" s="31" t="s">
        <v>38</v>
      </c>
      <c r="C323" s="36"/>
      <c r="D323" s="36"/>
      <c r="E323" s="36" t="s">
        <v>349</v>
      </c>
      <c r="F323" s="37" t="s">
        <v>635</v>
      </c>
      <c r="G323" s="32">
        <f t="shared" si="24"/>
        <v>7034</v>
      </c>
      <c r="H323" s="32">
        <f t="shared" si="25"/>
        <v>7034</v>
      </c>
      <c r="I323" s="33">
        <v>7034</v>
      </c>
      <c r="J323" s="33">
        <v>0</v>
      </c>
      <c r="K323" s="32"/>
      <c r="L323" s="32"/>
      <c r="M323" s="32">
        <f t="shared" si="28"/>
        <v>0</v>
      </c>
      <c r="N323" s="34">
        <f t="shared" si="26"/>
        <v>0</v>
      </c>
      <c r="O323" s="34">
        <v>0</v>
      </c>
      <c r="P323" s="34">
        <v>0</v>
      </c>
      <c r="Q323" s="34"/>
      <c r="R323" s="34"/>
      <c r="S323" s="34"/>
    </row>
    <row r="324" spans="1:19" s="38" customFormat="1" ht="16.5" customHeight="1">
      <c r="A324" s="31"/>
      <c r="B324" s="31" t="s">
        <v>962</v>
      </c>
      <c r="C324" s="36"/>
      <c r="D324" s="36" t="s">
        <v>358</v>
      </c>
      <c r="E324" s="36"/>
      <c r="F324" s="37" t="s">
        <v>636</v>
      </c>
      <c r="G324" s="32">
        <f t="shared" si="24"/>
        <v>10339</v>
      </c>
      <c r="H324" s="32">
        <f t="shared" si="25"/>
        <v>10339</v>
      </c>
      <c r="I324" s="33">
        <v>10339</v>
      </c>
      <c r="J324" s="33">
        <v>0</v>
      </c>
      <c r="K324" s="32"/>
      <c r="L324" s="32">
        <f>VLOOKUP(B324,'[1]Sheet2'!$D$3:$E$611,2,0)</f>
        <v>0</v>
      </c>
      <c r="M324" s="32">
        <f t="shared" si="28"/>
        <v>0</v>
      </c>
      <c r="N324" s="34">
        <f t="shared" si="26"/>
        <v>0</v>
      </c>
      <c r="O324" s="34">
        <v>0</v>
      </c>
      <c r="P324" s="34">
        <v>0</v>
      </c>
      <c r="Q324" s="34"/>
      <c r="R324" s="34"/>
      <c r="S324" s="34"/>
    </row>
    <row r="325" spans="1:19" s="38" customFormat="1" ht="16.5" customHeight="1">
      <c r="A325" s="31"/>
      <c r="B325" s="31" t="s">
        <v>32</v>
      </c>
      <c r="C325" s="36"/>
      <c r="D325" s="36"/>
      <c r="E325" s="36" t="s">
        <v>349</v>
      </c>
      <c r="F325" s="37" t="s">
        <v>637</v>
      </c>
      <c r="G325" s="32">
        <f t="shared" si="24"/>
        <v>10339</v>
      </c>
      <c r="H325" s="32">
        <f t="shared" si="25"/>
        <v>10339</v>
      </c>
      <c r="I325" s="33">
        <v>10339</v>
      </c>
      <c r="J325" s="33">
        <v>0</v>
      </c>
      <c r="K325" s="32"/>
      <c r="L325" s="32"/>
      <c r="M325" s="32">
        <f t="shared" si="28"/>
        <v>0</v>
      </c>
      <c r="N325" s="34">
        <f t="shared" si="26"/>
        <v>0</v>
      </c>
      <c r="O325" s="34">
        <v>0</v>
      </c>
      <c r="P325" s="34">
        <v>0</v>
      </c>
      <c r="Q325" s="34"/>
      <c r="R325" s="34"/>
      <c r="S325" s="34"/>
    </row>
    <row r="326" spans="1:19" s="35" customFormat="1" ht="16.5" customHeight="1">
      <c r="A326" s="31"/>
      <c r="B326" s="31" t="s">
        <v>355</v>
      </c>
      <c r="C326" s="36" t="s">
        <v>355</v>
      </c>
      <c r="D326" s="36"/>
      <c r="E326" s="36"/>
      <c r="F326" s="37" t="s">
        <v>638</v>
      </c>
      <c r="G326" s="32">
        <f t="shared" si="24"/>
        <v>24993.934742</v>
      </c>
      <c r="H326" s="32">
        <v>21555</v>
      </c>
      <c r="I326" s="33">
        <v>21488</v>
      </c>
      <c r="J326" s="33">
        <v>67</v>
      </c>
      <c r="K326" s="32">
        <v>2378</v>
      </c>
      <c r="L326" s="32">
        <f>VLOOKUP(C326,'[1]市直（公共预算）'!$H$61:$I$78,2,0)</f>
        <v>1060.934742</v>
      </c>
      <c r="M326" s="32">
        <f t="shared" si="28"/>
        <v>0</v>
      </c>
      <c r="N326" s="34">
        <f t="shared" si="26"/>
        <v>0</v>
      </c>
      <c r="O326" s="34">
        <v>0</v>
      </c>
      <c r="P326" s="34">
        <v>0</v>
      </c>
      <c r="Q326" s="34"/>
      <c r="R326" s="34"/>
      <c r="S326" s="34"/>
    </row>
    <row r="327" spans="1:19" s="38" customFormat="1" ht="16.5" customHeight="1">
      <c r="A327" s="31"/>
      <c r="B327" s="31" t="s">
        <v>963</v>
      </c>
      <c r="C327" s="36"/>
      <c r="D327" s="36" t="s">
        <v>349</v>
      </c>
      <c r="E327" s="36"/>
      <c r="F327" s="37" t="s">
        <v>639</v>
      </c>
      <c r="G327" s="32">
        <f t="shared" si="24"/>
        <v>1395.85</v>
      </c>
      <c r="H327" s="32">
        <f t="shared" si="25"/>
        <v>1395.85</v>
      </c>
      <c r="I327" s="33">
        <v>1395.85</v>
      </c>
      <c r="J327" s="33">
        <v>0</v>
      </c>
      <c r="K327" s="32"/>
      <c r="L327" s="32">
        <f>VLOOKUP(B327,'[1]Sheet2'!$D$3:$E$611,2,0)</f>
        <v>0</v>
      </c>
      <c r="M327" s="32">
        <f t="shared" si="28"/>
        <v>0</v>
      </c>
      <c r="N327" s="34">
        <f t="shared" si="26"/>
        <v>0</v>
      </c>
      <c r="O327" s="34">
        <v>0</v>
      </c>
      <c r="P327" s="34">
        <v>0</v>
      </c>
      <c r="Q327" s="34"/>
      <c r="R327" s="34"/>
      <c r="S327" s="34"/>
    </row>
    <row r="328" spans="1:19" s="38" customFormat="1" ht="16.5" customHeight="1">
      <c r="A328" s="31"/>
      <c r="B328" s="31" t="s">
        <v>964</v>
      </c>
      <c r="C328" s="36"/>
      <c r="D328" s="36"/>
      <c r="E328" s="36" t="s">
        <v>349</v>
      </c>
      <c r="F328" s="37" t="s">
        <v>407</v>
      </c>
      <c r="G328" s="32">
        <f t="shared" si="24"/>
        <v>1103.73</v>
      </c>
      <c r="H328" s="32">
        <f t="shared" si="25"/>
        <v>1103.73</v>
      </c>
      <c r="I328" s="33">
        <v>1103.73</v>
      </c>
      <c r="J328" s="33">
        <v>0</v>
      </c>
      <c r="K328" s="32"/>
      <c r="L328" s="32"/>
      <c r="M328" s="32">
        <f t="shared" si="28"/>
        <v>0</v>
      </c>
      <c r="N328" s="34">
        <f t="shared" si="26"/>
        <v>0</v>
      </c>
      <c r="O328" s="34">
        <v>0</v>
      </c>
      <c r="P328" s="34">
        <v>0</v>
      </c>
      <c r="Q328" s="34"/>
      <c r="R328" s="34"/>
      <c r="S328" s="34"/>
    </row>
    <row r="329" spans="1:19" s="38" customFormat="1" ht="16.5" customHeight="1">
      <c r="A329" s="31"/>
      <c r="B329" s="31" t="s">
        <v>965</v>
      </c>
      <c r="C329" s="36"/>
      <c r="D329" s="36"/>
      <c r="E329" s="36" t="s">
        <v>356</v>
      </c>
      <c r="F329" s="37" t="s">
        <v>450</v>
      </c>
      <c r="G329" s="32">
        <f t="shared" si="24"/>
        <v>3.32</v>
      </c>
      <c r="H329" s="32">
        <f t="shared" si="25"/>
        <v>3.32</v>
      </c>
      <c r="I329" s="33">
        <v>3.32</v>
      </c>
      <c r="J329" s="33">
        <v>0</v>
      </c>
      <c r="K329" s="32"/>
      <c r="L329" s="32"/>
      <c r="M329" s="32">
        <f t="shared" si="28"/>
        <v>0</v>
      </c>
      <c r="N329" s="34">
        <f t="shared" si="26"/>
        <v>0</v>
      </c>
      <c r="O329" s="34">
        <v>0</v>
      </c>
      <c r="P329" s="34">
        <v>0</v>
      </c>
      <c r="Q329" s="34"/>
      <c r="R329" s="34"/>
      <c r="S329" s="34"/>
    </row>
    <row r="330" spans="1:19" s="38" customFormat="1" ht="16.5" customHeight="1">
      <c r="A330" s="31"/>
      <c r="B330" s="31" t="s">
        <v>94</v>
      </c>
      <c r="C330" s="36"/>
      <c r="D330" s="36"/>
      <c r="E330" s="36" t="s">
        <v>358</v>
      </c>
      <c r="F330" s="37" t="s">
        <v>640</v>
      </c>
      <c r="G330" s="32">
        <f t="shared" si="24"/>
        <v>288.8</v>
      </c>
      <c r="H330" s="32">
        <f t="shared" si="25"/>
        <v>288.8</v>
      </c>
      <c r="I330" s="33">
        <v>288.8</v>
      </c>
      <c r="J330" s="33">
        <v>0</v>
      </c>
      <c r="K330" s="32"/>
      <c r="L330" s="32"/>
      <c r="M330" s="32">
        <f t="shared" si="28"/>
        <v>0</v>
      </c>
      <c r="N330" s="34">
        <f t="shared" si="26"/>
        <v>0</v>
      </c>
      <c r="O330" s="34">
        <v>0</v>
      </c>
      <c r="P330" s="34">
        <v>0</v>
      </c>
      <c r="Q330" s="34"/>
      <c r="R330" s="34"/>
      <c r="S330" s="34"/>
    </row>
    <row r="331" spans="1:19" s="38" customFormat="1" ht="16.5" customHeight="1">
      <c r="A331" s="31"/>
      <c r="B331" s="31" t="s">
        <v>966</v>
      </c>
      <c r="C331" s="36"/>
      <c r="D331" s="36" t="s">
        <v>353</v>
      </c>
      <c r="E331" s="36"/>
      <c r="F331" s="37" t="s">
        <v>641</v>
      </c>
      <c r="G331" s="32">
        <f t="shared" si="24"/>
        <v>1160</v>
      </c>
      <c r="H331" s="32">
        <f t="shared" si="25"/>
        <v>1160</v>
      </c>
      <c r="I331" s="33">
        <v>1160</v>
      </c>
      <c r="J331" s="33">
        <v>0</v>
      </c>
      <c r="K331" s="32"/>
      <c r="L331" s="32">
        <f>VLOOKUP(B331,'[1]Sheet2'!$D$3:$E$611,2,0)</f>
        <v>0</v>
      </c>
      <c r="M331" s="32">
        <f t="shared" si="28"/>
        <v>0</v>
      </c>
      <c r="N331" s="34">
        <f t="shared" si="26"/>
        <v>0</v>
      </c>
      <c r="O331" s="34">
        <v>0</v>
      </c>
      <c r="P331" s="34">
        <v>0</v>
      </c>
      <c r="Q331" s="34"/>
      <c r="R331" s="34"/>
      <c r="S331" s="34"/>
    </row>
    <row r="332" spans="1:19" s="38" customFormat="1" ht="16.5" customHeight="1">
      <c r="A332" s="31"/>
      <c r="B332" s="31" t="s">
        <v>103</v>
      </c>
      <c r="C332" s="36"/>
      <c r="D332" s="36"/>
      <c r="E332" s="36" t="s">
        <v>349</v>
      </c>
      <c r="F332" s="37" t="s">
        <v>642</v>
      </c>
      <c r="G332" s="32">
        <f t="shared" si="24"/>
        <v>400</v>
      </c>
      <c r="H332" s="32">
        <f t="shared" si="25"/>
        <v>400</v>
      </c>
      <c r="I332" s="33">
        <v>400</v>
      </c>
      <c r="J332" s="33">
        <v>0</v>
      </c>
      <c r="K332" s="32"/>
      <c r="L332" s="32"/>
      <c r="M332" s="32">
        <f t="shared" si="28"/>
        <v>0</v>
      </c>
      <c r="N332" s="34">
        <f t="shared" si="26"/>
        <v>0</v>
      </c>
      <c r="O332" s="34">
        <v>0</v>
      </c>
      <c r="P332" s="34">
        <v>0</v>
      </c>
      <c r="Q332" s="34"/>
      <c r="R332" s="34"/>
      <c r="S332" s="34"/>
    </row>
    <row r="333" spans="1:19" s="38" customFormat="1" ht="16.5" customHeight="1">
      <c r="A333" s="31"/>
      <c r="B333" s="31" t="s">
        <v>102</v>
      </c>
      <c r="C333" s="36"/>
      <c r="D333" s="36"/>
      <c r="E333" s="36" t="s">
        <v>358</v>
      </c>
      <c r="F333" s="37" t="s">
        <v>643</v>
      </c>
      <c r="G333" s="32">
        <f t="shared" si="24"/>
        <v>760</v>
      </c>
      <c r="H333" s="32">
        <f t="shared" si="25"/>
        <v>760</v>
      </c>
      <c r="I333" s="33">
        <v>760</v>
      </c>
      <c r="J333" s="33">
        <v>0</v>
      </c>
      <c r="K333" s="32"/>
      <c r="L333" s="32"/>
      <c r="M333" s="32">
        <f t="shared" si="28"/>
        <v>0</v>
      </c>
      <c r="N333" s="34">
        <f t="shared" si="26"/>
        <v>0</v>
      </c>
      <c r="O333" s="34">
        <v>0</v>
      </c>
      <c r="P333" s="34">
        <v>0</v>
      </c>
      <c r="Q333" s="34"/>
      <c r="R333" s="34"/>
      <c r="S333" s="34"/>
    </row>
    <row r="334" spans="1:19" s="38" customFormat="1" ht="16.5" customHeight="1">
      <c r="A334" s="31"/>
      <c r="B334" s="31" t="s">
        <v>967</v>
      </c>
      <c r="C334" s="36"/>
      <c r="D334" s="36" t="s">
        <v>356</v>
      </c>
      <c r="E334" s="36"/>
      <c r="F334" s="37" t="s">
        <v>644</v>
      </c>
      <c r="G334" s="32">
        <f t="shared" si="24"/>
        <v>135</v>
      </c>
      <c r="H334" s="32">
        <f t="shared" si="25"/>
        <v>135</v>
      </c>
      <c r="I334" s="33">
        <v>135</v>
      </c>
      <c r="J334" s="33">
        <v>0</v>
      </c>
      <c r="K334" s="32"/>
      <c r="L334" s="32">
        <f>VLOOKUP(B334,'[1]Sheet2'!$D$3:$E$611,2,0)</f>
        <v>0</v>
      </c>
      <c r="M334" s="32">
        <f t="shared" si="28"/>
        <v>0</v>
      </c>
      <c r="N334" s="34">
        <f t="shared" si="26"/>
        <v>0</v>
      </c>
      <c r="O334" s="34">
        <v>0</v>
      </c>
      <c r="P334" s="34">
        <v>0</v>
      </c>
      <c r="Q334" s="34"/>
      <c r="R334" s="34"/>
      <c r="S334" s="34"/>
    </row>
    <row r="335" spans="1:19" s="38" customFormat="1" ht="16.5" customHeight="1">
      <c r="A335" s="31"/>
      <c r="B335" s="31" t="s">
        <v>92</v>
      </c>
      <c r="C335" s="36"/>
      <c r="D335" s="36"/>
      <c r="E335" s="36" t="s">
        <v>358</v>
      </c>
      <c r="F335" s="37" t="s">
        <v>645</v>
      </c>
      <c r="G335" s="32">
        <f aca="true" t="shared" si="29" ref="G335:G401">H335+K335+L335</f>
        <v>135</v>
      </c>
      <c r="H335" s="32">
        <f t="shared" si="25"/>
        <v>135</v>
      </c>
      <c r="I335" s="33">
        <v>135</v>
      </c>
      <c r="J335" s="33">
        <v>0</v>
      </c>
      <c r="K335" s="32"/>
      <c r="L335" s="32"/>
      <c r="M335" s="32">
        <f t="shared" si="28"/>
        <v>0</v>
      </c>
      <c r="N335" s="34">
        <f t="shared" si="26"/>
        <v>0</v>
      </c>
      <c r="O335" s="34">
        <v>0</v>
      </c>
      <c r="P335" s="34">
        <v>0</v>
      </c>
      <c r="Q335" s="34"/>
      <c r="R335" s="34"/>
      <c r="S335" s="34"/>
    </row>
    <row r="336" spans="1:19" s="38" customFormat="1" ht="16.5" customHeight="1">
      <c r="A336" s="31"/>
      <c r="B336" s="31" t="s">
        <v>968</v>
      </c>
      <c r="C336" s="36"/>
      <c r="D336" s="36" t="s">
        <v>361</v>
      </c>
      <c r="E336" s="36"/>
      <c r="F336" s="37" t="s">
        <v>646</v>
      </c>
      <c r="G336" s="32">
        <f t="shared" si="29"/>
        <v>6825.937768</v>
      </c>
      <c r="H336" s="32">
        <f t="shared" si="25"/>
        <v>6375.61</v>
      </c>
      <c r="I336" s="33">
        <v>6375.61</v>
      </c>
      <c r="J336" s="33">
        <v>0</v>
      </c>
      <c r="K336" s="32"/>
      <c r="L336" s="32">
        <f>VLOOKUP(B336,'[1]Sheet2'!$D$3:$E$611,2,0)</f>
        <v>450.327768</v>
      </c>
      <c r="M336" s="32">
        <f t="shared" si="28"/>
        <v>0</v>
      </c>
      <c r="N336" s="34">
        <f t="shared" si="26"/>
        <v>0</v>
      </c>
      <c r="O336" s="34">
        <v>0</v>
      </c>
      <c r="P336" s="34">
        <v>0</v>
      </c>
      <c r="Q336" s="34"/>
      <c r="R336" s="34"/>
      <c r="S336" s="34"/>
    </row>
    <row r="337" spans="1:19" s="38" customFormat="1" ht="16.5" customHeight="1">
      <c r="A337" s="31"/>
      <c r="B337" s="31" t="s">
        <v>105</v>
      </c>
      <c r="C337" s="36"/>
      <c r="D337" s="36"/>
      <c r="E337" s="36" t="s">
        <v>349</v>
      </c>
      <c r="F337" s="37" t="s">
        <v>647</v>
      </c>
      <c r="G337" s="32">
        <f t="shared" si="29"/>
        <v>3216.06</v>
      </c>
      <c r="H337" s="32">
        <f t="shared" si="25"/>
        <v>3216.06</v>
      </c>
      <c r="I337" s="33">
        <v>3216.06</v>
      </c>
      <c r="J337" s="33">
        <v>0</v>
      </c>
      <c r="K337" s="32"/>
      <c r="L337" s="32"/>
      <c r="M337" s="32">
        <f t="shared" si="28"/>
        <v>0</v>
      </c>
      <c r="N337" s="34">
        <f t="shared" si="26"/>
        <v>0</v>
      </c>
      <c r="O337" s="34">
        <v>0</v>
      </c>
      <c r="P337" s="34">
        <v>0</v>
      </c>
      <c r="Q337" s="34"/>
      <c r="R337" s="34"/>
      <c r="S337" s="34"/>
    </row>
    <row r="338" spans="1:19" s="38" customFormat="1" ht="16.5" customHeight="1">
      <c r="A338" s="31"/>
      <c r="B338" s="31" t="s">
        <v>106</v>
      </c>
      <c r="C338" s="36"/>
      <c r="D338" s="36"/>
      <c r="E338" s="36" t="s">
        <v>353</v>
      </c>
      <c r="F338" s="37" t="s">
        <v>648</v>
      </c>
      <c r="G338" s="32">
        <f t="shared" si="29"/>
        <v>457.01</v>
      </c>
      <c r="H338" s="32">
        <f t="shared" si="25"/>
        <v>457.01</v>
      </c>
      <c r="I338" s="33">
        <v>457.01</v>
      </c>
      <c r="J338" s="33">
        <v>0</v>
      </c>
      <c r="K338" s="32"/>
      <c r="L338" s="32"/>
      <c r="M338" s="32">
        <f t="shared" si="28"/>
        <v>0</v>
      </c>
      <c r="N338" s="34">
        <f t="shared" si="26"/>
        <v>0</v>
      </c>
      <c r="O338" s="34">
        <v>0</v>
      </c>
      <c r="P338" s="34">
        <v>0</v>
      </c>
      <c r="Q338" s="34"/>
      <c r="R338" s="34"/>
      <c r="S338" s="34"/>
    </row>
    <row r="339" spans="1:19" s="38" customFormat="1" ht="16.5" customHeight="1">
      <c r="A339" s="31"/>
      <c r="B339" s="31" t="s">
        <v>108</v>
      </c>
      <c r="C339" s="36"/>
      <c r="D339" s="36"/>
      <c r="E339" s="36" t="s">
        <v>351</v>
      </c>
      <c r="F339" s="37" t="s">
        <v>649</v>
      </c>
      <c r="G339" s="32">
        <f t="shared" si="29"/>
        <v>601.52</v>
      </c>
      <c r="H339" s="32">
        <f t="shared" si="25"/>
        <v>601.52</v>
      </c>
      <c r="I339" s="33">
        <v>601.52</v>
      </c>
      <c r="J339" s="33">
        <v>0</v>
      </c>
      <c r="K339" s="32"/>
      <c r="L339" s="32"/>
      <c r="M339" s="32">
        <f t="shared" si="28"/>
        <v>0</v>
      </c>
      <c r="N339" s="34">
        <f t="shared" si="26"/>
        <v>0</v>
      </c>
      <c r="O339" s="34">
        <v>0</v>
      </c>
      <c r="P339" s="34">
        <v>0</v>
      </c>
      <c r="Q339" s="34"/>
      <c r="R339" s="34"/>
      <c r="S339" s="34"/>
    </row>
    <row r="340" spans="1:19" s="38" customFormat="1" ht="16.5" customHeight="1">
      <c r="A340" s="31"/>
      <c r="B340" s="31" t="s">
        <v>104</v>
      </c>
      <c r="C340" s="36"/>
      <c r="D340" s="36"/>
      <c r="E340" s="36" t="s">
        <v>362</v>
      </c>
      <c r="F340" s="37" t="s">
        <v>650</v>
      </c>
      <c r="G340" s="32">
        <f t="shared" si="29"/>
        <v>1844.02</v>
      </c>
      <c r="H340" s="32">
        <f aca="true" t="shared" si="30" ref="H340:H406">I340+J340</f>
        <v>1844.02</v>
      </c>
      <c r="I340" s="33">
        <v>1844.02</v>
      </c>
      <c r="J340" s="33">
        <v>0</v>
      </c>
      <c r="K340" s="32"/>
      <c r="L340" s="32"/>
      <c r="M340" s="32">
        <f t="shared" si="28"/>
        <v>0</v>
      </c>
      <c r="N340" s="34">
        <f aca="true" t="shared" si="31" ref="N340:N406">O340+P340+Q340</f>
        <v>0</v>
      </c>
      <c r="O340" s="34">
        <v>0</v>
      </c>
      <c r="P340" s="34">
        <v>0</v>
      </c>
      <c r="Q340" s="34"/>
      <c r="R340" s="34"/>
      <c r="S340" s="34"/>
    </row>
    <row r="341" spans="1:19" s="38" customFormat="1" ht="16.5" customHeight="1">
      <c r="A341" s="31"/>
      <c r="B341" s="31" t="s">
        <v>100</v>
      </c>
      <c r="C341" s="36"/>
      <c r="D341" s="36"/>
      <c r="E341" s="36" t="s">
        <v>359</v>
      </c>
      <c r="F341" s="37" t="s">
        <v>651</v>
      </c>
      <c r="G341" s="32">
        <f t="shared" si="29"/>
        <v>20</v>
      </c>
      <c r="H341" s="32">
        <f t="shared" si="30"/>
        <v>20</v>
      </c>
      <c r="I341" s="33">
        <v>20</v>
      </c>
      <c r="J341" s="33">
        <v>0</v>
      </c>
      <c r="K341" s="32"/>
      <c r="L341" s="32"/>
      <c r="M341" s="32">
        <f t="shared" si="28"/>
        <v>0</v>
      </c>
      <c r="N341" s="34">
        <f t="shared" si="31"/>
        <v>0</v>
      </c>
      <c r="O341" s="34">
        <v>0</v>
      </c>
      <c r="P341" s="34">
        <v>0</v>
      </c>
      <c r="Q341" s="34"/>
      <c r="R341" s="34"/>
      <c r="S341" s="34"/>
    </row>
    <row r="342" spans="1:19" s="38" customFormat="1" ht="16.5" customHeight="1">
      <c r="A342" s="31"/>
      <c r="B342" s="31" t="s">
        <v>95</v>
      </c>
      <c r="C342" s="36"/>
      <c r="D342" s="36"/>
      <c r="E342" s="36" t="s">
        <v>370</v>
      </c>
      <c r="F342" s="37" t="s">
        <v>652</v>
      </c>
      <c r="G342" s="32">
        <f t="shared" si="29"/>
        <v>597.327768</v>
      </c>
      <c r="H342" s="32">
        <f t="shared" si="30"/>
        <v>147</v>
      </c>
      <c r="I342" s="33">
        <v>147</v>
      </c>
      <c r="J342" s="33">
        <v>0</v>
      </c>
      <c r="K342" s="32"/>
      <c r="L342" s="32">
        <f>VLOOKUP(B342,'[1]市直（公共预算）'!$B$2:$C$116,2,0)</f>
        <v>450.327768</v>
      </c>
      <c r="M342" s="32">
        <f t="shared" si="28"/>
        <v>0</v>
      </c>
      <c r="N342" s="34">
        <f t="shared" si="31"/>
        <v>0</v>
      </c>
      <c r="O342" s="34">
        <v>0</v>
      </c>
      <c r="P342" s="34">
        <v>0</v>
      </c>
      <c r="Q342" s="34"/>
      <c r="R342" s="34"/>
      <c r="S342" s="34"/>
    </row>
    <row r="343" spans="1:19" s="38" customFormat="1" ht="16.5" customHeight="1">
      <c r="A343" s="31"/>
      <c r="B343" s="31" t="s">
        <v>96</v>
      </c>
      <c r="C343" s="36"/>
      <c r="D343" s="36"/>
      <c r="E343" s="36" t="s">
        <v>358</v>
      </c>
      <c r="F343" s="37" t="s">
        <v>653</v>
      </c>
      <c r="G343" s="32">
        <f t="shared" si="29"/>
        <v>90</v>
      </c>
      <c r="H343" s="32">
        <f t="shared" si="30"/>
        <v>90</v>
      </c>
      <c r="I343" s="33">
        <v>90</v>
      </c>
      <c r="J343" s="33">
        <v>0</v>
      </c>
      <c r="K343" s="32"/>
      <c r="L343" s="32"/>
      <c r="M343" s="32">
        <f t="shared" si="28"/>
        <v>0</v>
      </c>
      <c r="N343" s="34">
        <f t="shared" si="31"/>
        <v>0</v>
      </c>
      <c r="O343" s="34">
        <v>0</v>
      </c>
      <c r="P343" s="34">
        <v>0</v>
      </c>
      <c r="Q343" s="34"/>
      <c r="R343" s="34"/>
      <c r="S343" s="34"/>
    </row>
    <row r="344" spans="1:19" s="38" customFormat="1" ht="16.5" customHeight="1">
      <c r="A344" s="31"/>
      <c r="B344" s="31">
        <v>21006</v>
      </c>
      <c r="C344" s="36"/>
      <c r="D344" s="39" t="s">
        <v>1078</v>
      </c>
      <c r="E344" s="36"/>
      <c r="F344" s="37" t="s">
        <v>1095</v>
      </c>
      <c r="G344" s="32">
        <f t="shared" si="29"/>
        <v>452</v>
      </c>
      <c r="H344" s="32"/>
      <c r="I344" s="33"/>
      <c r="J344" s="33"/>
      <c r="K344" s="32">
        <v>302</v>
      </c>
      <c r="L344" s="32">
        <v>150</v>
      </c>
      <c r="M344" s="32"/>
      <c r="N344" s="34"/>
      <c r="O344" s="34"/>
      <c r="P344" s="34"/>
      <c r="Q344" s="34"/>
      <c r="R344" s="34"/>
      <c r="S344" s="34"/>
    </row>
    <row r="345" spans="1:19" s="38" customFormat="1" ht="16.5" customHeight="1">
      <c r="A345" s="31"/>
      <c r="B345" s="31">
        <v>2100601</v>
      </c>
      <c r="C345" s="36"/>
      <c r="D345" s="36"/>
      <c r="E345" s="36" t="s">
        <v>349</v>
      </c>
      <c r="F345" s="37" t="s">
        <v>1096</v>
      </c>
      <c r="G345" s="32">
        <f t="shared" si="29"/>
        <v>452</v>
      </c>
      <c r="H345" s="32"/>
      <c r="I345" s="33"/>
      <c r="J345" s="33"/>
      <c r="K345" s="32">
        <v>302</v>
      </c>
      <c r="L345" s="32">
        <v>150</v>
      </c>
      <c r="M345" s="32"/>
      <c r="N345" s="34"/>
      <c r="O345" s="34"/>
      <c r="P345" s="34"/>
      <c r="Q345" s="34"/>
      <c r="R345" s="34"/>
      <c r="S345" s="34"/>
    </row>
    <row r="346" spans="1:19" s="38" customFormat="1" ht="16.5" customHeight="1">
      <c r="A346" s="31"/>
      <c r="B346" s="31" t="s">
        <v>969</v>
      </c>
      <c r="C346" s="36"/>
      <c r="D346" s="36" t="s">
        <v>366</v>
      </c>
      <c r="E346" s="36"/>
      <c r="F346" s="37" t="s">
        <v>654</v>
      </c>
      <c r="G346" s="32">
        <f t="shared" si="29"/>
        <v>596.3199999999999</v>
      </c>
      <c r="H346" s="32">
        <f t="shared" si="30"/>
        <v>492.32</v>
      </c>
      <c r="I346" s="33">
        <v>492.32</v>
      </c>
      <c r="J346" s="33">
        <v>0</v>
      </c>
      <c r="K346" s="32"/>
      <c r="L346" s="32">
        <f>VLOOKUP(B346,'[1]Sheet2'!$D$3:$E$611,2,0)</f>
        <v>104</v>
      </c>
      <c r="M346" s="32">
        <f aca="true" t="shared" si="32" ref="M346:M379">N346+R346+S346</f>
        <v>0</v>
      </c>
      <c r="N346" s="34">
        <f t="shared" si="31"/>
        <v>0</v>
      </c>
      <c r="O346" s="34">
        <v>0</v>
      </c>
      <c r="P346" s="34">
        <v>0</v>
      </c>
      <c r="Q346" s="34"/>
      <c r="R346" s="34"/>
      <c r="S346" s="34"/>
    </row>
    <row r="347" spans="1:19" s="38" customFormat="1" ht="16.5" customHeight="1">
      <c r="A347" s="31"/>
      <c r="B347" s="31" t="s">
        <v>110</v>
      </c>
      <c r="C347" s="36"/>
      <c r="D347" s="36"/>
      <c r="E347" s="36" t="s">
        <v>329</v>
      </c>
      <c r="F347" s="37" t="s">
        <v>655</v>
      </c>
      <c r="G347" s="32">
        <f t="shared" si="29"/>
        <v>265.69</v>
      </c>
      <c r="H347" s="32">
        <f t="shared" si="30"/>
        <v>265.69</v>
      </c>
      <c r="I347" s="33">
        <v>265.69</v>
      </c>
      <c r="J347" s="33">
        <v>0</v>
      </c>
      <c r="K347" s="32"/>
      <c r="L347" s="32"/>
      <c r="M347" s="32">
        <f t="shared" si="32"/>
        <v>0</v>
      </c>
      <c r="N347" s="34">
        <f t="shared" si="31"/>
        <v>0</v>
      </c>
      <c r="O347" s="34">
        <v>0</v>
      </c>
      <c r="P347" s="34">
        <v>0</v>
      </c>
      <c r="Q347" s="34"/>
      <c r="R347" s="34"/>
      <c r="S347" s="34"/>
    </row>
    <row r="348" spans="1:19" s="38" customFormat="1" ht="16.5" customHeight="1">
      <c r="A348" s="31"/>
      <c r="B348" s="31" t="s">
        <v>93</v>
      </c>
      <c r="C348" s="36"/>
      <c r="D348" s="36"/>
      <c r="E348" s="36" t="s">
        <v>358</v>
      </c>
      <c r="F348" s="37" t="s">
        <v>656</v>
      </c>
      <c r="G348" s="32">
        <f t="shared" si="29"/>
        <v>330.63</v>
      </c>
      <c r="H348" s="32">
        <f t="shared" si="30"/>
        <v>226.63</v>
      </c>
      <c r="I348" s="33">
        <v>226.63</v>
      </c>
      <c r="J348" s="33">
        <v>0</v>
      </c>
      <c r="K348" s="32"/>
      <c r="L348" s="32">
        <f>VLOOKUP(B348,'[1]市直（公共预算）'!$B$2:$C$116,2,0)</f>
        <v>104</v>
      </c>
      <c r="M348" s="32">
        <f t="shared" si="32"/>
        <v>0</v>
      </c>
      <c r="N348" s="34">
        <f t="shared" si="31"/>
        <v>0</v>
      </c>
      <c r="O348" s="34">
        <v>0</v>
      </c>
      <c r="P348" s="34">
        <v>0</v>
      </c>
      <c r="Q348" s="34"/>
      <c r="R348" s="34"/>
      <c r="S348" s="34"/>
    </row>
    <row r="349" spans="1:19" s="38" customFormat="1" ht="16.5" customHeight="1">
      <c r="A349" s="31"/>
      <c r="B349" s="31" t="s">
        <v>970</v>
      </c>
      <c r="C349" s="36"/>
      <c r="D349" s="36" t="s">
        <v>322</v>
      </c>
      <c r="E349" s="36"/>
      <c r="F349" s="37" t="s">
        <v>657</v>
      </c>
      <c r="G349" s="32">
        <f t="shared" si="29"/>
        <v>2801.984574</v>
      </c>
      <c r="H349" s="32">
        <f t="shared" si="30"/>
        <v>1773.8300000000002</v>
      </c>
      <c r="I349" s="33">
        <v>1773.8300000000002</v>
      </c>
      <c r="J349" s="33">
        <v>0</v>
      </c>
      <c r="K349" s="32">
        <v>720</v>
      </c>
      <c r="L349" s="32">
        <f>VLOOKUP(B349,'[1]Sheet2'!$D$3:$E$611,2,0)</f>
        <v>308.154574</v>
      </c>
      <c r="M349" s="32">
        <f t="shared" si="32"/>
        <v>0</v>
      </c>
      <c r="N349" s="34">
        <f t="shared" si="31"/>
        <v>0</v>
      </c>
      <c r="O349" s="34">
        <v>0</v>
      </c>
      <c r="P349" s="34">
        <v>0</v>
      </c>
      <c r="Q349" s="34"/>
      <c r="R349" s="34"/>
      <c r="S349" s="34"/>
    </row>
    <row r="350" spans="1:19" s="38" customFormat="1" ht="16.5" customHeight="1">
      <c r="A350" s="31"/>
      <c r="B350" s="31" t="s">
        <v>971</v>
      </c>
      <c r="C350" s="36"/>
      <c r="D350" s="36"/>
      <c r="E350" s="36" t="s">
        <v>349</v>
      </c>
      <c r="F350" s="37" t="s">
        <v>407</v>
      </c>
      <c r="G350" s="32">
        <f t="shared" si="29"/>
        <v>1080.83</v>
      </c>
      <c r="H350" s="32">
        <f t="shared" si="30"/>
        <v>1080.83</v>
      </c>
      <c r="I350" s="33">
        <v>1080.83</v>
      </c>
      <c r="J350" s="33">
        <v>0</v>
      </c>
      <c r="K350" s="32"/>
      <c r="L350" s="32"/>
      <c r="M350" s="32">
        <f t="shared" si="32"/>
        <v>0</v>
      </c>
      <c r="N350" s="34">
        <f t="shared" si="31"/>
        <v>0</v>
      </c>
      <c r="O350" s="34">
        <v>0</v>
      </c>
      <c r="P350" s="34">
        <v>0</v>
      </c>
      <c r="Q350" s="34"/>
      <c r="R350" s="34"/>
      <c r="S350" s="34"/>
    </row>
    <row r="351" spans="1:19" s="38" customFormat="1" ht="16.5" customHeight="1">
      <c r="A351" s="31"/>
      <c r="B351" s="31" t="s">
        <v>271</v>
      </c>
      <c r="C351" s="36"/>
      <c r="D351" s="36"/>
      <c r="E351" s="36" t="s">
        <v>324</v>
      </c>
      <c r="F351" s="37" t="s">
        <v>658</v>
      </c>
      <c r="G351" s="32">
        <f t="shared" si="29"/>
        <v>27</v>
      </c>
      <c r="H351" s="32">
        <f t="shared" si="30"/>
        <v>27</v>
      </c>
      <c r="I351" s="33">
        <v>27</v>
      </c>
      <c r="J351" s="33">
        <v>0</v>
      </c>
      <c r="K351" s="32"/>
      <c r="L351" s="32"/>
      <c r="M351" s="32">
        <f t="shared" si="32"/>
        <v>0</v>
      </c>
      <c r="N351" s="34">
        <f t="shared" si="31"/>
        <v>0</v>
      </c>
      <c r="O351" s="34">
        <v>0</v>
      </c>
      <c r="P351" s="34">
        <v>0</v>
      </c>
      <c r="Q351" s="34"/>
      <c r="R351" s="34"/>
      <c r="S351" s="34"/>
    </row>
    <row r="352" spans="1:19" s="38" customFormat="1" ht="16.5" customHeight="1">
      <c r="A352" s="31"/>
      <c r="B352" s="31" t="s">
        <v>270</v>
      </c>
      <c r="C352" s="36"/>
      <c r="D352" s="36"/>
      <c r="E352" s="36" t="s">
        <v>328</v>
      </c>
      <c r="F352" s="37" t="s">
        <v>659</v>
      </c>
      <c r="G352" s="32">
        <f t="shared" si="29"/>
        <v>327</v>
      </c>
      <c r="H352" s="32">
        <f t="shared" si="30"/>
        <v>327</v>
      </c>
      <c r="I352" s="33">
        <v>327</v>
      </c>
      <c r="J352" s="33">
        <v>0</v>
      </c>
      <c r="K352" s="32"/>
      <c r="L352" s="32"/>
      <c r="M352" s="32">
        <f t="shared" si="32"/>
        <v>0</v>
      </c>
      <c r="N352" s="34">
        <f t="shared" si="31"/>
        <v>0</v>
      </c>
      <c r="O352" s="34">
        <v>0</v>
      </c>
      <c r="P352" s="34">
        <v>0</v>
      </c>
      <c r="Q352" s="34"/>
      <c r="R352" s="34"/>
      <c r="S352" s="34"/>
    </row>
    <row r="353" spans="1:19" s="38" customFormat="1" ht="16.5" customHeight="1">
      <c r="A353" s="31"/>
      <c r="B353" s="31" t="s">
        <v>97</v>
      </c>
      <c r="C353" s="36"/>
      <c r="D353" s="36"/>
      <c r="E353" s="36" t="s">
        <v>358</v>
      </c>
      <c r="F353" s="37" t="s">
        <v>660</v>
      </c>
      <c r="G353" s="32">
        <f t="shared" si="29"/>
        <v>1367.1545740000001</v>
      </c>
      <c r="H353" s="32">
        <f t="shared" si="30"/>
        <v>339</v>
      </c>
      <c r="I353" s="33">
        <v>339</v>
      </c>
      <c r="J353" s="33">
        <v>0</v>
      </c>
      <c r="K353" s="32">
        <v>720</v>
      </c>
      <c r="L353" s="32">
        <f>VLOOKUP(B353,'[1]市直（公共预算）'!$B$2:$C$116,2,0)</f>
        <v>308.154574</v>
      </c>
      <c r="M353" s="32">
        <f t="shared" si="32"/>
        <v>0</v>
      </c>
      <c r="N353" s="34">
        <f t="shared" si="31"/>
        <v>0</v>
      </c>
      <c r="O353" s="34">
        <v>0</v>
      </c>
      <c r="P353" s="34">
        <v>0</v>
      </c>
      <c r="Q353" s="34"/>
      <c r="R353" s="34"/>
      <c r="S353" s="34"/>
    </row>
    <row r="354" spans="1:19" s="38" customFormat="1" ht="16.5" customHeight="1">
      <c r="A354" s="31"/>
      <c r="B354" s="31" t="s">
        <v>972</v>
      </c>
      <c r="C354" s="36"/>
      <c r="D354" s="36" t="s">
        <v>323</v>
      </c>
      <c r="E354" s="36"/>
      <c r="F354" s="37" t="s">
        <v>661</v>
      </c>
      <c r="G354" s="32">
        <f t="shared" si="29"/>
        <v>7322.08</v>
      </c>
      <c r="H354" s="32">
        <f t="shared" si="30"/>
        <v>7322.08</v>
      </c>
      <c r="I354" s="33">
        <v>7255.75</v>
      </c>
      <c r="J354" s="33">
        <v>66.33</v>
      </c>
      <c r="K354" s="32"/>
      <c r="L354" s="32">
        <f>VLOOKUP(B354,'[1]Sheet2'!$D$3:$E$611,2,0)</f>
        <v>0</v>
      </c>
      <c r="M354" s="32">
        <f t="shared" si="32"/>
        <v>0</v>
      </c>
      <c r="N354" s="34">
        <f t="shared" si="31"/>
        <v>0</v>
      </c>
      <c r="O354" s="34">
        <v>0</v>
      </c>
      <c r="P354" s="34">
        <v>0</v>
      </c>
      <c r="Q354" s="34"/>
      <c r="R354" s="34"/>
      <c r="S354" s="34"/>
    </row>
    <row r="355" spans="1:19" s="38" customFormat="1" ht="16.5" customHeight="1">
      <c r="A355" s="31"/>
      <c r="B355" s="31" t="s">
        <v>973</v>
      </c>
      <c r="C355" s="36"/>
      <c r="D355" s="36"/>
      <c r="E355" s="36" t="s">
        <v>349</v>
      </c>
      <c r="F355" s="37" t="s">
        <v>662</v>
      </c>
      <c r="G355" s="32">
        <f t="shared" si="29"/>
        <v>3051.24</v>
      </c>
      <c r="H355" s="32">
        <f t="shared" si="30"/>
        <v>3051.24</v>
      </c>
      <c r="I355" s="33">
        <v>3051.24</v>
      </c>
      <c r="J355" s="33">
        <v>0</v>
      </c>
      <c r="K355" s="32"/>
      <c r="L355" s="32"/>
      <c r="M355" s="32">
        <f t="shared" si="32"/>
        <v>0</v>
      </c>
      <c r="N355" s="34">
        <f t="shared" si="31"/>
        <v>0</v>
      </c>
      <c r="O355" s="34">
        <v>0</v>
      </c>
      <c r="P355" s="34">
        <v>0</v>
      </c>
      <c r="Q355" s="34"/>
      <c r="R355" s="34"/>
      <c r="S355" s="34"/>
    </row>
    <row r="356" spans="1:19" s="38" customFormat="1" ht="16.5" customHeight="1">
      <c r="A356" s="31"/>
      <c r="B356" s="31" t="s">
        <v>293</v>
      </c>
      <c r="C356" s="36"/>
      <c r="D356" s="36"/>
      <c r="E356" s="36" t="s">
        <v>353</v>
      </c>
      <c r="F356" s="37" t="s">
        <v>663</v>
      </c>
      <c r="G356" s="32">
        <f t="shared" si="29"/>
        <v>1745.5600000000002</v>
      </c>
      <c r="H356" s="32">
        <f t="shared" si="30"/>
        <v>1745.5600000000002</v>
      </c>
      <c r="I356" s="33">
        <v>1684.9</v>
      </c>
      <c r="J356" s="33">
        <v>60.66</v>
      </c>
      <c r="K356" s="32"/>
      <c r="L356" s="32"/>
      <c r="M356" s="32">
        <f t="shared" si="32"/>
        <v>0</v>
      </c>
      <c r="N356" s="34">
        <f t="shared" si="31"/>
        <v>0</v>
      </c>
      <c r="O356" s="34">
        <v>0</v>
      </c>
      <c r="P356" s="34">
        <v>0</v>
      </c>
      <c r="Q356" s="34"/>
      <c r="R356" s="34"/>
      <c r="S356" s="34"/>
    </row>
    <row r="357" spans="1:19" s="38" customFormat="1" ht="16.5" customHeight="1">
      <c r="A357" s="31"/>
      <c r="B357" s="31" t="s">
        <v>297</v>
      </c>
      <c r="C357" s="36"/>
      <c r="D357" s="36"/>
      <c r="E357" s="36" t="s">
        <v>356</v>
      </c>
      <c r="F357" s="37" t="s">
        <v>357</v>
      </c>
      <c r="G357" s="32">
        <f t="shared" si="29"/>
        <v>1125.18</v>
      </c>
      <c r="H357" s="32">
        <f t="shared" si="30"/>
        <v>1125.18</v>
      </c>
      <c r="I357" s="33">
        <v>1119.51</v>
      </c>
      <c r="J357" s="33">
        <v>5.67</v>
      </c>
      <c r="K357" s="32"/>
      <c r="L357" s="32"/>
      <c r="M357" s="32">
        <f t="shared" si="32"/>
        <v>0</v>
      </c>
      <c r="N357" s="34">
        <f t="shared" si="31"/>
        <v>0</v>
      </c>
      <c r="O357" s="34">
        <v>0</v>
      </c>
      <c r="P357" s="34">
        <v>0</v>
      </c>
      <c r="Q357" s="34"/>
      <c r="R357" s="34"/>
      <c r="S357" s="34"/>
    </row>
    <row r="358" spans="1:19" s="38" customFormat="1" ht="16.5" customHeight="1">
      <c r="A358" s="31"/>
      <c r="B358" s="31" t="s">
        <v>98</v>
      </c>
      <c r="C358" s="36"/>
      <c r="D358" s="36"/>
      <c r="E358" s="36" t="s">
        <v>358</v>
      </c>
      <c r="F358" s="37" t="s">
        <v>664</v>
      </c>
      <c r="G358" s="32">
        <f t="shared" si="29"/>
        <v>1400.1</v>
      </c>
      <c r="H358" s="32">
        <f t="shared" si="30"/>
        <v>1400.1</v>
      </c>
      <c r="I358" s="33">
        <v>1400.1</v>
      </c>
      <c r="J358" s="33">
        <v>0</v>
      </c>
      <c r="K358" s="32"/>
      <c r="L358" s="32"/>
      <c r="M358" s="32">
        <f t="shared" si="32"/>
        <v>0</v>
      </c>
      <c r="N358" s="34">
        <f t="shared" si="31"/>
        <v>0</v>
      </c>
      <c r="O358" s="34">
        <v>0</v>
      </c>
      <c r="P358" s="34">
        <v>0</v>
      </c>
      <c r="Q358" s="34"/>
      <c r="R358" s="34"/>
      <c r="S358" s="34"/>
    </row>
    <row r="359" spans="1:19" s="38" customFormat="1" ht="16.5" customHeight="1">
      <c r="A359" s="31"/>
      <c r="B359" s="31" t="s">
        <v>974</v>
      </c>
      <c r="C359" s="36"/>
      <c r="D359" s="36" t="s">
        <v>324</v>
      </c>
      <c r="E359" s="36"/>
      <c r="F359" s="37" t="s">
        <v>665</v>
      </c>
      <c r="G359" s="32">
        <f t="shared" si="29"/>
        <v>2878</v>
      </c>
      <c r="H359" s="32">
        <f t="shared" si="30"/>
        <v>1950</v>
      </c>
      <c r="I359" s="33">
        <v>1950</v>
      </c>
      <c r="J359" s="33">
        <v>0</v>
      </c>
      <c r="K359" s="32">
        <v>928</v>
      </c>
      <c r="L359" s="32">
        <f>VLOOKUP(B359,'[1]Sheet2'!$D$3:$E$611,2,0)</f>
        <v>0</v>
      </c>
      <c r="M359" s="32">
        <f t="shared" si="32"/>
        <v>0</v>
      </c>
      <c r="N359" s="34">
        <f t="shared" si="31"/>
        <v>0</v>
      </c>
      <c r="O359" s="34">
        <v>0</v>
      </c>
      <c r="P359" s="34">
        <v>0</v>
      </c>
      <c r="Q359" s="34"/>
      <c r="R359" s="34"/>
      <c r="S359" s="34"/>
    </row>
    <row r="360" spans="1:19" s="38" customFormat="1" ht="16.5" customHeight="1">
      <c r="A360" s="31"/>
      <c r="B360" s="31" t="s">
        <v>39</v>
      </c>
      <c r="C360" s="36"/>
      <c r="D360" s="36"/>
      <c r="E360" s="36" t="s">
        <v>349</v>
      </c>
      <c r="F360" s="37" t="s">
        <v>666</v>
      </c>
      <c r="G360" s="32">
        <f t="shared" si="29"/>
        <v>2878</v>
      </c>
      <c r="H360" s="32">
        <f t="shared" si="30"/>
        <v>1950</v>
      </c>
      <c r="I360" s="33">
        <v>1950</v>
      </c>
      <c r="J360" s="33">
        <v>0</v>
      </c>
      <c r="K360" s="32">
        <v>928</v>
      </c>
      <c r="L360" s="32"/>
      <c r="M360" s="32">
        <f t="shared" si="32"/>
        <v>0</v>
      </c>
      <c r="N360" s="34">
        <f t="shared" si="31"/>
        <v>0</v>
      </c>
      <c r="O360" s="34">
        <v>0</v>
      </c>
      <c r="P360" s="34">
        <v>0</v>
      </c>
      <c r="Q360" s="34"/>
      <c r="R360" s="34"/>
      <c r="S360" s="34"/>
    </row>
    <row r="361" spans="1:19" s="38" customFormat="1" ht="16.5" customHeight="1">
      <c r="A361" s="31"/>
      <c r="B361" s="31" t="s">
        <v>975</v>
      </c>
      <c r="C361" s="36"/>
      <c r="D361" s="36" t="s">
        <v>325</v>
      </c>
      <c r="E361" s="36"/>
      <c r="F361" s="37" t="s">
        <v>667</v>
      </c>
      <c r="G361" s="32">
        <f t="shared" si="29"/>
        <v>148</v>
      </c>
      <c r="H361" s="32">
        <f t="shared" si="30"/>
        <v>148</v>
      </c>
      <c r="I361" s="33">
        <v>148</v>
      </c>
      <c r="J361" s="33">
        <v>0</v>
      </c>
      <c r="K361" s="32"/>
      <c r="L361" s="32">
        <f>VLOOKUP(B361,'[1]Sheet2'!$D$3:$E$611,2,0)</f>
        <v>0</v>
      </c>
      <c r="M361" s="32">
        <f t="shared" si="32"/>
        <v>0</v>
      </c>
      <c r="N361" s="34">
        <f t="shared" si="31"/>
        <v>0</v>
      </c>
      <c r="O361" s="34">
        <v>0</v>
      </c>
      <c r="P361" s="34">
        <v>0</v>
      </c>
      <c r="Q361" s="34"/>
      <c r="R361" s="34"/>
      <c r="S361" s="34"/>
    </row>
    <row r="362" spans="1:19" s="38" customFormat="1" ht="16.5" customHeight="1">
      <c r="A362" s="31"/>
      <c r="B362" s="31" t="s">
        <v>101</v>
      </c>
      <c r="C362" s="36"/>
      <c r="D362" s="36"/>
      <c r="E362" s="36" t="s">
        <v>353</v>
      </c>
      <c r="F362" s="37" t="s">
        <v>668</v>
      </c>
      <c r="G362" s="32">
        <f t="shared" si="29"/>
        <v>48</v>
      </c>
      <c r="H362" s="32">
        <f t="shared" si="30"/>
        <v>48</v>
      </c>
      <c r="I362" s="33">
        <v>48</v>
      </c>
      <c r="J362" s="33">
        <v>0</v>
      </c>
      <c r="K362" s="32"/>
      <c r="L362" s="32"/>
      <c r="M362" s="32">
        <f t="shared" si="32"/>
        <v>0</v>
      </c>
      <c r="N362" s="34">
        <f t="shared" si="31"/>
        <v>0</v>
      </c>
      <c r="O362" s="34">
        <v>0</v>
      </c>
      <c r="P362" s="34">
        <v>0</v>
      </c>
      <c r="Q362" s="34"/>
      <c r="R362" s="34"/>
      <c r="S362" s="34"/>
    </row>
    <row r="363" spans="1:19" s="38" customFormat="1" ht="16.5" customHeight="1">
      <c r="A363" s="31"/>
      <c r="B363" s="31" t="s">
        <v>99</v>
      </c>
      <c r="C363" s="36"/>
      <c r="D363" s="36"/>
      <c r="E363" s="36" t="s">
        <v>358</v>
      </c>
      <c r="F363" s="37" t="s">
        <v>669</v>
      </c>
      <c r="G363" s="32">
        <f t="shared" si="29"/>
        <v>100</v>
      </c>
      <c r="H363" s="32">
        <f t="shared" si="30"/>
        <v>100</v>
      </c>
      <c r="I363" s="33">
        <v>100</v>
      </c>
      <c r="J363" s="33">
        <v>0</v>
      </c>
      <c r="K363" s="32"/>
      <c r="L363" s="32"/>
      <c r="M363" s="32">
        <f t="shared" si="32"/>
        <v>0</v>
      </c>
      <c r="N363" s="34">
        <f t="shared" si="31"/>
        <v>0</v>
      </c>
      <c r="O363" s="34">
        <v>0</v>
      </c>
      <c r="P363" s="34">
        <v>0</v>
      </c>
      <c r="Q363" s="34"/>
      <c r="R363" s="34"/>
      <c r="S363" s="34"/>
    </row>
    <row r="364" spans="1:19" s="38" customFormat="1" ht="16.5" customHeight="1">
      <c r="A364" s="31"/>
      <c r="B364" s="31" t="s">
        <v>976</v>
      </c>
      <c r="C364" s="36"/>
      <c r="D364" s="36" t="s">
        <v>326</v>
      </c>
      <c r="E364" s="36"/>
      <c r="F364" s="37" t="s">
        <v>670</v>
      </c>
      <c r="G364" s="32">
        <f t="shared" si="29"/>
        <v>35</v>
      </c>
      <c r="H364" s="32">
        <f t="shared" si="30"/>
        <v>5</v>
      </c>
      <c r="I364" s="33">
        <v>5</v>
      </c>
      <c r="J364" s="33">
        <v>0</v>
      </c>
      <c r="K364" s="32">
        <v>10</v>
      </c>
      <c r="L364" s="32">
        <f>VLOOKUP(B364,'[1]Sheet2'!$D$3:$E$611,2,0)</f>
        <v>20</v>
      </c>
      <c r="M364" s="32">
        <f t="shared" si="32"/>
        <v>0</v>
      </c>
      <c r="N364" s="34">
        <f t="shared" si="31"/>
        <v>0</v>
      </c>
      <c r="O364" s="34">
        <v>0</v>
      </c>
      <c r="P364" s="34">
        <v>0</v>
      </c>
      <c r="Q364" s="34"/>
      <c r="R364" s="34"/>
      <c r="S364" s="34"/>
    </row>
    <row r="365" spans="1:19" s="38" customFormat="1" ht="16.5" customHeight="1">
      <c r="A365" s="31"/>
      <c r="B365" s="31" t="s">
        <v>130</v>
      </c>
      <c r="C365" s="36"/>
      <c r="D365" s="36"/>
      <c r="E365" s="36" t="s">
        <v>349</v>
      </c>
      <c r="F365" s="37" t="s">
        <v>671</v>
      </c>
      <c r="G365" s="32">
        <f t="shared" si="29"/>
        <v>35</v>
      </c>
      <c r="H365" s="32">
        <f t="shared" si="30"/>
        <v>5</v>
      </c>
      <c r="I365" s="33">
        <v>5</v>
      </c>
      <c r="J365" s="33">
        <v>0</v>
      </c>
      <c r="K365" s="32">
        <v>10</v>
      </c>
      <c r="L365" s="32">
        <v>20</v>
      </c>
      <c r="M365" s="32">
        <f t="shared" si="32"/>
        <v>0</v>
      </c>
      <c r="N365" s="34">
        <f t="shared" si="31"/>
        <v>0</v>
      </c>
      <c r="O365" s="34">
        <v>0</v>
      </c>
      <c r="P365" s="34">
        <v>0</v>
      </c>
      <c r="Q365" s="34"/>
      <c r="R365" s="34"/>
      <c r="S365" s="34"/>
    </row>
    <row r="366" spans="1:19" s="38" customFormat="1" ht="16.5" customHeight="1">
      <c r="A366" s="31"/>
      <c r="B366" s="31" t="s">
        <v>977</v>
      </c>
      <c r="C366" s="36"/>
      <c r="D366" s="36" t="s">
        <v>358</v>
      </c>
      <c r="E366" s="36"/>
      <c r="F366" s="37" t="s">
        <v>672</v>
      </c>
      <c r="G366" s="32">
        <f t="shared" si="29"/>
        <v>1695.83</v>
      </c>
      <c r="H366" s="32">
        <f t="shared" si="30"/>
        <v>796.83</v>
      </c>
      <c r="I366" s="33">
        <v>796.83</v>
      </c>
      <c r="J366" s="33">
        <v>0</v>
      </c>
      <c r="K366" s="32">
        <v>720</v>
      </c>
      <c r="L366" s="32">
        <v>179</v>
      </c>
      <c r="M366" s="32">
        <f t="shared" si="32"/>
        <v>0</v>
      </c>
      <c r="N366" s="34">
        <f t="shared" si="31"/>
        <v>0</v>
      </c>
      <c r="O366" s="34">
        <v>0</v>
      </c>
      <c r="P366" s="34">
        <v>0</v>
      </c>
      <c r="Q366" s="34"/>
      <c r="R366" s="34"/>
      <c r="S366" s="34"/>
    </row>
    <row r="367" spans="1:19" s="38" customFormat="1" ht="16.5" customHeight="1">
      <c r="A367" s="31"/>
      <c r="B367" s="31" t="s">
        <v>109</v>
      </c>
      <c r="C367" s="36"/>
      <c r="D367" s="36"/>
      <c r="E367" s="36" t="s">
        <v>349</v>
      </c>
      <c r="F367" s="37" t="s">
        <v>673</v>
      </c>
      <c r="G367" s="32">
        <f t="shared" si="29"/>
        <v>1694.83</v>
      </c>
      <c r="H367" s="32">
        <f t="shared" si="30"/>
        <v>796.83</v>
      </c>
      <c r="I367" s="33">
        <v>796.83</v>
      </c>
      <c r="J367" s="33">
        <v>0</v>
      </c>
      <c r="K367" s="32">
        <v>720</v>
      </c>
      <c r="L367" s="32">
        <v>178</v>
      </c>
      <c r="M367" s="32">
        <f t="shared" si="32"/>
        <v>0</v>
      </c>
      <c r="N367" s="34">
        <f t="shared" si="31"/>
        <v>0</v>
      </c>
      <c r="O367" s="34">
        <v>0</v>
      </c>
      <c r="P367" s="34">
        <v>0</v>
      </c>
      <c r="Q367" s="34"/>
      <c r="R367" s="34"/>
      <c r="S367" s="34"/>
    </row>
    <row r="368" spans="1:19" s="35" customFormat="1" ht="16.5" customHeight="1">
      <c r="A368" s="31"/>
      <c r="B368" s="31" t="s">
        <v>382</v>
      </c>
      <c r="C368" s="36" t="s">
        <v>382</v>
      </c>
      <c r="D368" s="36"/>
      <c r="E368" s="36"/>
      <c r="F368" s="37" t="s">
        <v>674</v>
      </c>
      <c r="G368" s="32">
        <f t="shared" si="29"/>
        <v>6108.3029320000005</v>
      </c>
      <c r="H368" s="32">
        <f t="shared" si="30"/>
        <v>4690.31</v>
      </c>
      <c r="I368" s="33">
        <v>4690.31</v>
      </c>
      <c r="J368" s="33">
        <v>0</v>
      </c>
      <c r="K368" s="32">
        <f>24545-24045</f>
        <v>500</v>
      </c>
      <c r="L368" s="32">
        <f>VLOOKUP(C368,'[1]市直（公共预算）'!$H$61:$I$78,2,0)</f>
        <v>917.992932</v>
      </c>
      <c r="M368" s="32">
        <f t="shared" si="32"/>
        <v>0</v>
      </c>
      <c r="N368" s="34">
        <f t="shared" si="31"/>
        <v>0</v>
      </c>
      <c r="O368" s="34">
        <v>0</v>
      </c>
      <c r="P368" s="34">
        <v>0</v>
      </c>
      <c r="Q368" s="34"/>
      <c r="R368" s="34"/>
      <c r="S368" s="34"/>
    </row>
    <row r="369" spans="1:19" s="38" customFormat="1" ht="16.5" customHeight="1">
      <c r="A369" s="31"/>
      <c r="B369" s="31" t="s">
        <v>978</v>
      </c>
      <c r="C369" s="36"/>
      <c r="D369" s="36" t="s">
        <v>349</v>
      </c>
      <c r="E369" s="36"/>
      <c r="F369" s="37" t="s">
        <v>675</v>
      </c>
      <c r="G369" s="32">
        <f t="shared" si="29"/>
        <v>1755.7633110000002</v>
      </c>
      <c r="H369" s="32">
        <f t="shared" si="30"/>
        <v>1736.2200000000003</v>
      </c>
      <c r="I369" s="33">
        <v>1736.2200000000003</v>
      </c>
      <c r="J369" s="33">
        <v>0</v>
      </c>
      <c r="K369" s="32"/>
      <c r="L369" s="32">
        <f>VLOOKUP(B369,'[1]Sheet2'!$D$3:$E$611,2,0)</f>
        <v>19.543311</v>
      </c>
      <c r="M369" s="32">
        <f t="shared" si="32"/>
        <v>0</v>
      </c>
      <c r="N369" s="34">
        <f t="shared" si="31"/>
        <v>0</v>
      </c>
      <c r="O369" s="34">
        <v>0</v>
      </c>
      <c r="P369" s="34">
        <v>0</v>
      </c>
      <c r="Q369" s="34"/>
      <c r="R369" s="34"/>
      <c r="S369" s="34"/>
    </row>
    <row r="370" spans="1:19" s="38" customFormat="1" ht="16.5" customHeight="1">
      <c r="A370" s="31"/>
      <c r="B370" s="31" t="s">
        <v>979</v>
      </c>
      <c r="C370" s="36"/>
      <c r="D370" s="36"/>
      <c r="E370" s="36" t="s">
        <v>349</v>
      </c>
      <c r="F370" s="37" t="s">
        <v>407</v>
      </c>
      <c r="G370" s="32">
        <f t="shared" si="29"/>
        <v>1348.98</v>
      </c>
      <c r="H370" s="32">
        <f t="shared" si="30"/>
        <v>1348.98</v>
      </c>
      <c r="I370" s="33">
        <v>1348.98</v>
      </c>
      <c r="J370" s="33">
        <v>0</v>
      </c>
      <c r="K370" s="32"/>
      <c r="L370" s="32"/>
      <c r="M370" s="32">
        <f t="shared" si="32"/>
        <v>0</v>
      </c>
      <c r="N370" s="34">
        <f t="shared" si="31"/>
        <v>0</v>
      </c>
      <c r="O370" s="34">
        <v>0</v>
      </c>
      <c r="P370" s="34">
        <v>0</v>
      </c>
      <c r="Q370" s="34"/>
      <c r="R370" s="34"/>
      <c r="S370" s="34"/>
    </row>
    <row r="371" spans="1:19" s="38" customFormat="1" ht="16.5" customHeight="1">
      <c r="A371" s="31"/>
      <c r="B371" s="31" t="s">
        <v>148</v>
      </c>
      <c r="C371" s="36"/>
      <c r="D371" s="36"/>
      <c r="E371" s="36" t="s">
        <v>353</v>
      </c>
      <c r="F371" s="37" t="s">
        <v>408</v>
      </c>
      <c r="G371" s="32">
        <f t="shared" si="29"/>
        <v>71</v>
      </c>
      <c r="H371" s="32">
        <f t="shared" si="30"/>
        <v>71</v>
      </c>
      <c r="I371" s="33">
        <v>71</v>
      </c>
      <c r="J371" s="33">
        <v>0</v>
      </c>
      <c r="K371" s="32"/>
      <c r="L371" s="32"/>
      <c r="M371" s="32">
        <f t="shared" si="32"/>
        <v>0</v>
      </c>
      <c r="N371" s="34">
        <f t="shared" si="31"/>
        <v>0</v>
      </c>
      <c r="O371" s="34">
        <v>0</v>
      </c>
      <c r="P371" s="34">
        <v>0</v>
      </c>
      <c r="Q371" s="34"/>
      <c r="R371" s="34"/>
      <c r="S371" s="34"/>
    </row>
    <row r="372" spans="1:19" s="38" customFormat="1" ht="16.5" customHeight="1">
      <c r="A372" s="31"/>
      <c r="B372" s="31" t="s">
        <v>149</v>
      </c>
      <c r="C372" s="36"/>
      <c r="D372" s="36"/>
      <c r="E372" s="36" t="s">
        <v>361</v>
      </c>
      <c r="F372" s="37" t="s">
        <v>676</v>
      </c>
      <c r="G372" s="32">
        <f t="shared" si="29"/>
        <v>21</v>
      </c>
      <c r="H372" s="32">
        <f t="shared" si="30"/>
        <v>21</v>
      </c>
      <c r="I372" s="33">
        <v>21</v>
      </c>
      <c r="J372" s="33">
        <v>0</v>
      </c>
      <c r="K372" s="32"/>
      <c r="L372" s="32"/>
      <c r="M372" s="32">
        <f t="shared" si="32"/>
        <v>0</v>
      </c>
      <c r="N372" s="34">
        <f t="shared" si="31"/>
        <v>0</v>
      </c>
      <c r="O372" s="34">
        <v>0</v>
      </c>
      <c r="P372" s="34">
        <v>0</v>
      </c>
      <c r="Q372" s="34"/>
      <c r="R372" s="34"/>
      <c r="S372" s="34"/>
    </row>
    <row r="373" spans="1:19" s="38" customFormat="1" ht="16.5" customHeight="1">
      <c r="A373" s="31"/>
      <c r="B373" s="31" t="s">
        <v>147</v>
      </c>
      <c r="C373" s="36"/>
      <c r="D373" s="36"/>
      <c r="E373" s="36" t="s">
        <v>358</v>
      </c>
      <c r="F373" s="37" t="s">
        <v>677</v>
      </c>
      <c r="G373" s="32">
        <f t="shared" si="29"/>
        <v>314.783311</v>
      </c>
      <c r="H373" s="32">
        <f t="shared" si="30"/>
        <v>295.24</v>
      </c>
      <c r="I373" s="33">
        <v>295.24</v>
      </c>
      <c r="J373" s="33">
        <v>0</v>
      </c>
      <c r="K373" s="32"/>
      <c r="L373" s="32">
        <f>VLOOKUP(B373,'[1]市直（公共预算）'!$B$2:$C$116,2,0)</f>
        <v>19.543311</v>
      </c>
      <c r="M373" s="32">
        <f t="shared" si="32"/>
        <v>0</v>
      </c>
      <c r="N373" s="34">
        <f t="shared" si="31"/>
        <v>0</v>
      </c>
      <c r="O373" s="34">
        <v>0</v>
      </c>
      <c r="P373" s="34">
        <v>0</v>
      </c>
      <c r="Q373" s="34"/>
      <c r="R373" s="34"/>
      <c r="S373" s="34"/>
    </row>
    <row r="374" spans="1:19" s="38" customFormat="1" ht="16.5" customHeight="1">
      <c r="A374" s="31"/>
      <c r="B374" s="31" t="s">
        <v>980</v>
      </c>
      <c r="C374" s="36"/>
      <c r="D374" s="36" t="s">
        <v>353</v>
      </c>
      <c r="E374" s="36"/>
      <c r="F374" s="37" t="s">
        <v>678</v>
      </c>
      <c r="G374" s="32">
        <f t="shared" si="29"/>
        <v>218.85000000000002</v>
      </c>
      <c r="H374" s="32">
        <f t="shared" si="30"/>
        <v>218.85000000000002</v>
      </c>
      <c r="I374" s="33">
        <v>218.85000000000002</v>
      </c>
      <c r="J374" s="33">
        <v>0</v>
      </c>
      <c r="K374" s="32"/>
      <c r="L374" s="32">
        <f>VLOOKUP(B374,'[1]Sheet2'!$D$3:$E$611,2,0)</f>
        <v>0</v>
      </c>
      <c r="M374" s="32">
        <f t="shared" si="32"/>
        <v>0</v>
      </c>
      <c r="N374" s="34">
        <f t="shared" si="31"/>
        <v>0</v>
      </c>
      <c r="O374" s="34">
        <v>0</v>
      </c>
      <c r="P374" s="34">
        <v>0</v>
      </c>
      <c r="Q374" s="34"/>
      <c r="R374" s="34"/>
      <c r="S374" s="34"/>
    </row>
    <row r="375" spans="1:19" s="38" customFormat="1" ht="16.5" customHeight="1">
      <c r="A375" s="31"/>
      <c r="B375" s="31" t="s">
        <v>981</v>
      </c>
      <c r="C375" s="36"/>
      <c r="D375" s="36"/>
      <c r="E375" s="36" t="s">
        <v>356</v>
      </c>
      <c r="F375" s="37" t="s">
        <v>679</v>
      </c>
      <c r="G375" s="32">
        <f t="shared" si="29"/>
        <v>160.85000000000002</v>
      </c>
      <c r="H375" s="32">
        <f t="shared" si="30"/>
        <v>160.85000000000002</v>
      </c>
      <c r="I375" s="33">
        <v>160.85000000000002</v>
      </c>
      <c r="J375" s="33">
        <v>0</v>
      </c>
      <c r="K375" s="32"/>
      <c r="L375" s="32"/>
      <c r="M375" s="32">
        <f t="shared" si="32"/>
        <v>0</v>
      </c>
      <c r="N375" s="34">
        <f t="shared" si="31"/>
        <v>0</v>
      </c>
      <c r="O375" s="34">
        <v>0</v>
      </c>
      <c r="P375" s="34">
        <v>0</v>
      </c>
      <c r="Q375" s="34"/>
      <c r="R375" s="34"/>
      <c r="S375" s="34"/>
    </row>
    <row r="376" spans="1:19" s="38" customFormat="1" ht="16.5" customHeight="1">
      <c r="A376" s="31"/>
      <c r="B376" s="31" t="s">
        <v>153</v>
      </c>
      <c r="C376" s="36"/>
      <c r="D376" s="36"/>
      <c r="E376" s="36" t="s">
        <v>358</v>
      </c>
      <c r="F376" s="37" t="s">
        <v>680</v>
      </c>
      <c r="G376" s="32">
        <f t="shared" si="29"/>
        <v>58</v>
      </c>
      <c r="H376" s="32">
        <f t="shared" si="30"/>
        <v>58</v>
      </c>
      <c r="I376" s="33">
        <v>58</v>
      </c>
      <c r="J376" s="33">
        <v>0</v>
      </c>
      <c r="K376" s="32"/>
      <c r="L376" s="32"/>
      <c r="M376" s="32">
        <f t="shared" si="32"/>
        <v>0</v>
      </c>
      <c r="N376" s="34">
        <f t="shared" si="31"/>
        <v>0</v>
      </c>
      <c r="O376" s="34">
        <v>0</v>
      </c>
      <c r="P376" s="34">
        <v>0</v>
      </c>
      <c r="Q376" s="34"/>
      <c r="R376" s="34"/>
      <c r="S376" s="34"/>
    </row>
    <row r="377" spans="1:19" s="38" customFormat="1" ht="16.5" customHeight="1">
      <c r="A377" s="31"/>
      <c r="B377" s="31" t="s">
        <v>982</v>
      </c>
      <c r="C377" s="36"/>
      <c r="D377" s="36" t="s">
        <v>356</v>
      </c>
      <c r="E377" s="36"/>
      <c r="F377" s="37" t="s">
        <v>681</v>
      </c>
      <c r="G377" s="32">
        <f t="shared" si="29"/>
        <v>2699.4496209999998</v>
      </c>
      <c r="H377" s="32">
        <f t="shared" si="30"/>
        <v>1311</v>
      </c>
      <c r="I377" s="33">
        <v>1311</v>
      </c>
      <c r="J377" s="33">
        <v>0</v>
      </c>
      <c r="K377" s="32">
        <f>24545-24045</f>
        <v>500</v>
      </c>
      <c r="L377" s="32">
        <f>VLOOKUP(B377,'[1]Sheet2'!$D$3:$E$611,2,0)</f>
        <v>888.449621</v>
      </c>
      <c r="M377" s="32">
        <f t="shared" si="32"/>
        <v>0</v>
      </c>
      <c r="N377" s="34">
        <f t="shared" si="31"/>
        <v>0</v>
      </c>
      <c r="O377" s="34">
        <v>0</v>
      </c>
      <c r="P377" s="34">
        <v>0</v>
      </c>
      <c r="Q377" s="34"/>
      <c r="R377" s="34"/>
      <c r="S377" s="34"/>
    </row>
    <row r="378" spans="1:19" s="38" customFormat="1" ht="16.5" customHeight="1">
      <c r="A378" s="31"/>
      <c r="B378" s="31" t="s">
        <v>155</v>
      </c>
      <c r="C378" s="36"/>
      <c r="D378" s="36"/>
      <c r="E378" s="36" t="s">
        <v>349</v>
      </c>
      <c r="F378" s="37" t="s">
        <v>682</v>
      </c>
      <c r="G378" s="32">
        <f t="shared" si="29"/>
        <v>35</v>
      </c>
      <c r="H378" s="32">
        <f t="shared" si="30"/>
        <v>35</v>
      </c>
      <c r="I378" s="33">
        <v>35</v>
      </c>
      <c r="J378" s="33">
        <v>0</v>
      </c>
      <c r="K378" s="32"/>
      <c r="L378" s="32"/>
      <c r="M378" s="32">
        <f t="shared" si="32"/>
        <v>0</v>
      </c>
      <c r="N378" s="34">
        <f t="shared" si="31"/>
        <v>0</v>
      </c>
      <c r="O378" s="34">
        <v>0</v>
      </c>
      <c r="P378" s="34">
        <v>0</v>
      </c>
      <c r="Q378" s="34"/>
      <c r="R378" s="34"/>
      <c r="S378" s="34"/>
    </row>
    <row r="379" spans="1:19" s="38" customFormat="1" ht="16.5" customHeight="1">
      <c r="A379" s="31"/>
      <c r="B379" s="31" t="s">
        <v>152</v>
      </c>
      <c r="C379" s="36"/>
      <c r="D379" s="36"/>
      <c r="E379" s="36" t="s">
        <v>366</v>
      </c>
      <c r="F379" s="37" t="s">
        <v>683</v>
      </c>
      <c r="G379" s="32">
        <f t="shared" si="29"/>
        <v>1276</v>
      </c>
      <c r="H379" s="32">
        <f t="shared" si="30"/>
        <v>1276</v>
      </c>
      <c r="I379" s="33">
        <v>1276</v>
      </c>
      <c r="J379" s="33">
        <v>0</v>
      </c>
      <c r="K379" s="32"/>
      <c r="L379" s="32"/>
      <c r="M379" s="32">
        <f t="shared" si="32"/>
        <v>0</v>
      </c>
      <c r="N379" s="34">
        <f t="shared" si="31"/>
        <v>0</v>
      </c>
      <c r="O379" s="34">
        <v>0</v>
      </c>
      <c r="P379" s="34">
        <v>0</v>
      </c>
      <c r="Q379" s="34"/>
      <c r="R379" s="34"/>
      <c r="S379" s="34"/>
    </row>
    <row r="380" spans="1:19" s="38" customFormat="1" ht="16.5" customHeight="1">
      <c r="A380" s="31"/>
      <c r="B380" s="31" t="s">
        <v>983</v>
      </c>
      <c r="C380" s="36"/>
      <c r="D380" s="36"/>
      <c r="E380" s="36" t="s">
        <v>358</v>
      </c>
      <c r="F380" s="37" t="s">
        <v>1097</v>
      </c>
      <c r="G380" s="32">
        <f t="shared" si="29"/>
        <v>1388.449621</v>
      </c>
      <c r="H380" s="32"/>
      <c r="I380" s="33"/>
      <c r="J380" s="33"/>
      <c r="K380" s="32">
        <f>24545-24045</f>
        <v>500</v>
      </c>
      <c r="L380" s="32">
        <f>VLOOKUP(B380,'[1]市直（公共预算）'!$B$2:$C$116,2,0)</f>
        <v>888.449621</v>
      </c>
      <c r="M380" s="32"/>
      <c r="N380" s="34"/>
      <c r="O380" s="34"/>
      <c r="P380" s="34"/>
      <c r="Q380" s="34"/>
      <c r="R380" s="34"/>
      <c r="S380" s="34"/>
    </row>
    <row r="381" spans="1:19" s="38" customFormat="1" ht="16.5" customHeight="1">
      <c r="A381" s="31"/>
      <c r="B381" s="31" t="s">
        <v>984</v>
      </c>
      <c r="C381" s="36"/>
      <c r="D381" s="36" t="s">
        <v>361</v>
      </c>
      <c r="E381" s="36"/>
      <c r="F381" s="37" t="s">
        <v>684</v>
      </c>
      <c r="G381" s="32">
        <f t="shared" si="29"/>
        <v>17</v>
      </c>
      <c r="H381" s="32">
        <f t="shared" si="30"/>
        <v>17</v>
      </c>
      <c r="I381" s="33">
        <v>17</v>
      </c>
      <c r="J381" s="33">
        <v>0</v>
      </c>
      <c r="K381" s="32"/>
      <c r="L381" s="32">
        <f>VLOOKUP(B381,'[1]Sheet2'!$D$3:$E$611,2,0)</f>
        <v>0</v>
      </c>
      <c r="M381" s="32">
        <f aca="true" t="shared" si="33" ref="M381:M419">N381+R381+S381</f>
        <v>0</v>
      </c>
      <c r="N381" s="34">
        <f t="shared" si="31"/>
        <v>0</v>
      </c>
      <c r="O381" s="34">
        <v>0</v>
      </c>
      <c r="P381" s="34">
        <v>0</v>
      </c>
      <c r="Q381" s="34"/>
      <c r="R381" s="34"/>
      <c r="S381" s="34"/>
    </row>
    <row r="382" spans="1:19" s="38" customFormat="1" ht="16.5" customHeight="1">
      <c r="A382" s="31"/>
      <c r="B382" s="31" t="s">
        <v>151</v>
      </c>
      <c r="C382" s="36"/>
      <c r="D382" s="36"/>
      <c r="E382" s="36" t="s">
        <v>349</v>
      </c>
      <c r="F382" s="37" t="s">
        <v>685</v>
      </c>
      <c r="G382" s="32">
        <f t="shared" si="29"/>
        <v>17</v>
      </c>
      <c r="H382" s="32">
        <f t="shared" si="30"/>
        <v>17</v>
      </c>
      <c r="I382" s="33">
        <v>17</v>
      </c>
      <c r="J382" s="33">
        <v>0</v>
      </c>
      <c r="K382" s="32"/>
      <c r="L382" s="32"/>
      <c r="M382" s="32">
        <f t="shared" si="33"/>
        <v>0</v>
      </c>
      <c r="N382" s="34">
        <f t="shared" si="31"/>
        <v>0</v>
      </c>
      <c r="O382" s="34">
        <v>0</v>
      </c>
      <c r="P382" s="34">
        <v>0</v>
      </c>
      <c r="Q382" s="34"/>
      <c r="R382" s="34"/>
      <c r="S382" s="34"/>
    </row>
    <row r="383" spans="1:19" s="38" customFormat="1" ht="16.5" customHeight="1">
      <c r="A383" s="31"/>
      <c r="B383" s="31" t="s">
        <v>985</v>
      </c>
      <c r="C383" s="36"/>
      <c r="D383" s="36" t="s">
        <v>323</v>
      </c>
      <c r="E383" s="36"/>
      <c r="F383" s="37" t="s">
        <v>686</v>
      </c>
      <c r="G383" s="32">
        <f t="shared" si="29"/>
        <v>907.24</v>
      </c>
      <c r="H383" s="32">
        <f t="shared" si="30"/>
        <v>904.24</v>
      </c>
      <c r="I383" s="33">
        <v>904.24</v>
      </c>
      <c r="J383" s="33">
        <v>0</v>
      </c>
      <c r="K383" s="32"/>
      <c r="L383" s="32">
        <f>VLOOKUP(B383,'[1]Sheet2'!$D$3:$E$611,2,0)</f>
        <v>3</v>
      </c>
      <c r="M383" s="32">
        <f t="shared" si="33"/>
        <v>0</v>
      </c>
      <c r="N383" s="34">
        <f t="shared" si="31"/>
        <v>0</v>
      </c>
      <c r="O383" s="34">
        <v>0</v>
      </c>
      <c r="P383" s="34">
        <v>0</v>
      </c>
      <c r="Q383" s="34"/>
      <c r="R383" s="34"/>
      <c r="S383" s="34"/>
    </row>
    <row r="384" spans="1:19" s="38" customFormat="1" ht="16.5" customHeight="1">
      <c r="A384" s="31"/>
      <c r="B384" s="31" t="s">
        <v>150</v>
      </c>
      <c r="C384" s="36"/>
      <c r="D384" s="36"/>
      <c r="E384" s="36" t="s">
        <v>349</v>
      </c>
      <c r="F384" s="37" t="s">
        <v>687</v>
      </c>
      <c r="G384" s="32">
        <f t="shared" si="29"/>
        <v>871.24</v>
      </c>
      <c r="H384" s="32">
        <f t="shared" si="30"/>
        <v>868.24</v>
      </c>
      <c r="I384" s="33">
        <v>868.24</v>
      </c>
      <c r="J384" s="33">
        <v>0</v>
      </c>
      <c r="K384" s="32"/>
      <c r="L384" s="32">
        <f>VLOOKUP(B384,'[1]市直（公共预算）'!$B$2:$C$116,2,0)</f>
        <v>3</v>
      </c>
      <c r="M384" s="32">
        <f t="shared" si="33"/>
        <v>0</v>
      </c>
      <c r="N384" s="34">
        <f t="shared" si="31"/>
        <v>0</v>
      </c>
      <c r="O384" s="34">
        <v>0</v>
      </c>
      <c r="P384" s="34">
        <v>0</v>
      </c>
      <c r="Q384" s="34"/>
      <c r="R384" s="34"/>
      <c r="S384" s="34"/>
    </row>
    <row r="385" spans="1:19" s="38" customFormat="1" ht="16.5" customHeight="1">
      <c r="A385" s="31"/>
      <c r="B385" s="31" t="s">
        <v>154</v>
      </c>
      <c r="C385" s="36"/>
      <c r="D385" s="36"/>
      <c r="E385" s="36" t="s">
        <v>353</v>
      </c>
      <c r="F385" s="37" t="s">
        <v>688</v>
      </c>
      <c r="G385" s="32">
        <f t="shared" si="29"/>
        <v>36</v>
      </c>
      <c r="H385" s="32">
        <f t="shared" si="30"/>
        <v>36</v>
      </c>
      <c r="I385" s="33">
        <v>36</v>
      </c>
      <c r="J385" s="33">
        <v>0</v>
      </c>
      <c r="K385" s="32"/>
      <c r="L385" s="32"/>
      <c r="M385" s="32">
        <f t="shared" si="33"/>
        <v>0</v>
      </c>
      <c r="N385" s="34">
        <f t="shared" si="31"/>
        <v>0</v>
      </c>
      <c r="O385" s="34">
        <v>0</v>
      </c>
      <c r="P385" s="34">
        <v>0</v>
      </c>
      <c r="Q385" s="34"/>
      <c r="R385" s="34"/>
      <c r="S385" s="34"/>
    </row>
    <row r="386" spans="1:19" s="38" customFormat="1" ht="16.5" customHeight="1">
      <c r="A386" s="31"/>
      <c r="B386" s="31" t="s">
        <v>986</v>
      </c>
      <c r="C386" s="36"/>
      <c r="D386" s="36" t="s">
        <v>358</v>
      </c>
      <c r="E386" s="36"/>
      <c r="F386" s="37" t="s">
        <v>689</v>
      </c>
      <c r="G386" s="32">
        <f t="shared" si="29"/>
        <v>510</v>
      </c>
      <c r="H386" s="32">
        <f t="shared" si="30"/>
        <v>503</v>
      </c>
      <c r="I386" s="33">
        <v>503</v>
      </c>
      <c r="J386" s="33">
        <v>0</v>
      </c>
      <c r="K386" s="32"/>
      <c r="L386" s="32">
        <f>VLOOKUP(B386,'[1]Sheet2'!$D$3:$E$611,2,0)</f>
        <v>7</v>
      </c>
      <c r="M386" s="32">
        <f t="shared" si="33"/>
        <v>0</v>
      </c>
      <c r="N386" s="34">
        <f t="shared" si="31"/>
        <v>0</v>
      </c>
      <c r="O386" s="34">
        <v>0</v>
      </c>
      <c r="P386" s="34">
        <v>0</v>
      </c>
      <c r="Q386" s="34"/>
      <c r="R386" s="34"/>
      <c r="S386" s="34"/>
    </row>
    <row r="387" spans="1:19" s="38" customFormat="1" ht="16.5" customHeight="1">
      <c r="A387" s="31"/>
      <c r="B387" s="31" t="s">
        <v>159</v>
      </c>
      <c r="C387" s="36"/>
      <c r="D387" s="36"/>
      <c r="E387" s="36" t="s">
        <v>349</v>
      </c>
      <c r="F387" s="37" t="s">
        <v>690</v>
      </c>
      <c r="G387" s="32">
        <f t="shared" si="29"/>
        <v>510</v>
      </c>
      <c r="H387" s="32">
        <f t="shared" si="30"/>
        <v>503</v>
      </c>
      <c r="I387" s="33">
        <v>503</v>
      </c>
      <c r="J387" s="33">
        <v>0</v>
      </c>
      <c r="K387" s="32"/>
      <c r="L387" s="32">
        <f>VLOOKUP(B387,'[1]市直（公共预算）'!$B$2:$C$116,2,0)</f>
        <v>7</v>
      </c>
      <c r="M387" s="32">
        <f t="shared" si="33"/>
        <v>0</v>
      </c>
      <c r="N387" s="34">
        <f t="shared" si="31"/>
        <v>0</v>
      </c>
      <c r="O387" s="34">
        <v>0</v>
      </c>
      <c r="P387" s="34">
        <v>0</v>
      </c>
      <c r="Q387" s="34"/>
      <c r="R387" s="34"/>
      <c r="S387" s="34"/>
    </row>
    <row r="388" spans="1:19" s="35" customFormat="1" ht="16.5" customHeight="1">
      <c r="A388" s="31"/>
      <c r="B388" s="31" t="s">
        <v>360</v>
      </c>
      <c r="C388" s="36" t="s">
        <v>360</v>
      </c>
      <c r="D388" s="36"/>
      <c r="E388" s="36"/>
      <c r="F388" s="37" t="s">
        <v>389</v>
      </c>
      <c r="G388" s="32">
        <f t="shared" si="29"/>
        <v>53583.092955</v>
      </c>
      <c r="H388" s="32">
        <f t="shared" si="30"/>
        <v>21768.86</v>
      </c>
      <c r="I388" s="33">
        <v>21768.86</v>
      </c>
      <c r="J388" s="33">
        <v>0</v>
      </c>
      <c r="K388" s="32">
        <v>30956</v>
      </c>
      <c r="L388" s="32">
        <f>VLOOKUP(C388,'[1]市直（公共预算）'!$H$61:$I$78,2,0)</f>
        <v>858.2329550000001</v>
      </c>
      <c r="M388" s="32">
        <f t="shared" si="33"/>
        <v>514823.39999999997</v>
      </c>
      <c r="N388" s="34">
        <f t="shared" si="31"/>
        <v>490830.99</v>
      </c>
      <c r="O388" s="34">
        <v>437185.99</v>
      </c>
      <c r="P388" s="34">
        <f>36745+16900</f>
        <v>53645</v>
      </c>
      <c r="Q388" s="34"/>
      <c r="R388" s="34"/>
      <c r="S388" s="34">
        <f>9375.41+14617</f>
        <v>23992.41</v>
      </c>
    </row>
    <row r="389" spans="1:19" s="38" customFormat="1" ht="16.5" customHeight="1">
      <c r="A389" s="31"/>
      <c r="B389" s="31" t="s">
        <v>987</v>
      </c>
      <c r="C389" s="36"/>
      <c r="D389" s="36" t="s">
        <v>349</v>
      </c>
      <c r="E389" s="36"/>
      <c r="F389" s="37" t="s">
        <v>691</v>
      </c>
      <c r="G389" s="32">
        <f t="shared" si="29"/>
        <v>9593.75</v>
      </c>
      <c r="H389" s="32">
        <f t="shared" si="30"/>
        <v>9584.76</v>
      </c>
      <c r="I389" s="33">
        <v>9584.76</v>
      </c>
      <c r="J389" s="33">
        <v>0</v>
      </c>
      <c r="K389" s="32"/>
      <c r="L389" s="32">
        <f>VLOOKUP(B389,'[1]Sheet2'!$D$3:$E$611,2,0)</f>
        <v>8.99</v>
      </c>
      <c r="M389" s="32">
        <f t="shared" si="33"/>
        <v>0</v>
      </c>
      <c r="N389" s="34">
        <f t="shared" si="31"/>
        <v>0</v>
      </c>
      <c r="O389" s="34">
        <v>0</v>
      </c>
      <c r="P389" s="34">
        <v>0</v>
      </c>
      <c r="Q389" s="34"/>
      <c r="R389" s="34"/>
      <c r="S389" s="34"/>
    </row>
    <row r="390" spans="1:19" s="38" customFormat="1" ht="16.5" customHeight="1">
      <c r="A390" s="31"/>
      <c r="B390" s="31" t="s">
        <v>57</v>
      </c>
      <c r="C390" s="36"/>
      <c r="D390" s="36"/>
      <c r="E390" s="36" t="s">
        <v>349</v>
      </c>
      <c r="F390" s="37" t="s">
        <v>407</v>
      </c>
      <c r="G390" s="32">
        <f t="shared" si="29"/>
        <v>5738.32</v>
      </c>
      <c r="H390" s="32">
        <f t="shared" si="30"/>
        <v>5738.32</v>
      </c>
      <c r="I390" s="33">
        <v>5738.32</v>
      </c>
      <c r="J390" s="33">
        <v>0</v>
      </c>
      <c r="K390" s="32"/>
      <c r="L390" s="32"/>
      <c r="M390" s="32">
        <f t="shared" si="33"/>
        <v>0</v>
      </c>
      <c r="N390" s="34">
        <f t="shared" si="31"/>
        <v>0</v>
      </c>
      <c r="O390" s="34">
        <v>0</v>
      </c>
      <c r="P390" s="34">
        <v>0</v>
      </c>
      <c r="Q390" s="34"/>
      <c r="R390" s="34"/>
      <c r="S390" s="34"/>
    </row>
    <row r="391" spans="1:19" s="38" customFormat="1" ht="16.5" customHeight="1">
      <c r="A391" s="31"/>
      <c r="B391" s="31" t="s">
        <v>163</v>
      </c>
      <c r="C391" s="36"/>
      <c r="D391" s="36"/>
      <c r="E391" s="36" t="s">
        <v>353</v>
      </c>
      <c r="F391" s="37" t="s">
        <v>408</v>
      </c>
      <c r="G391" s="32">
        <f t="shared" si="29"/>
        <v>35</v>
      </c>
      <c r="H391" s="32">
        <f t="shared" si="30"/>
        <v>35</v>
      </c>
      <c r="I391" s="33">
        <v>35</v>
      </c>
      <c r="J391" s="33">
        <v>0</v>
      </c>
      <c r="K391" s="32"/>
      <c r="L391" s="32"/>
      <c r="M391" s="32">
        <f t="shared" si="33"/>
        <v>0</v>
      </c>
      <c r="N391" s="34">
        <f t="shared" si="31"/>
        <v>0</v>
      </c>
      <c r="O391" s="34">
        <v>0</v>
      </c>
      <c r="P391" s="34">
        <v>0</v>
      </c>
      <c r="Q391" s="34"/>
      <c r="R391" s="34"/>
      <c r="S391" s="34"/>
    </row>
    <row r="392" spans="1:19" s="38" customFormat="1" ht="16.5" customHeight="1">
      <c r="A392" s="31"/>
      <c r="B392" s="31" t="s">
        <v>164</v>
      </c>
      <c r="C392" s="36"/>
      <c r="D392" s="36"/>
      <c r="E392" s="36" t="s">
        <v>361</v>
      </c>
      <c r="F392" s="37" t="s">
        <v>692</v>
      </c>
      <c r="G392" s="32">
        <f t="shared" si="29"/>
        <v>143.4</v>
      </c>
      <c r="H392" s="32">
        <f t="shared" si="30"/>
        <v>143.4</v>
      </c>
      <c r="I392" s="33">
        <v>143.4</v>
      </c>
      <c r="J392" s="33">
        <v>0</v>
      </c>
      <c r="K392" s="32"/>
      <c r="L392" s="32"/>
      <c r="M392" s="32">
        <f t="shared" si="33"/>
        <v>0</v>
      </c>
      <c r="N392" s="34">
        <f t="shared" si="31"/>
        <v>0</v>
      </c>
      <c r="O392" s="34">
        <v>0</v>
      </c>
      <c r="P392" s="34">
        <v>0</v>
      </c>
      <c r="Q392" s="34"/>
      <c r="R392" s="34"/>
      <c r="S392" s="34"/>
    </row>
    <row r="393" spans="1:19" s="38" customFormat="1" ht="16.5" customHeight="1">
      <c r="A393" s="31"/>
      <c r="B393" s="31" t="s">
        <v>46</v>
      </c>
      <c r="C393" s="36"/>
      <c r="D393" s="36"/>
      <c r="E393" s="36" t="s">
        <v>351</v>
      </c>
      <c r="F393" s="37" t="s">
        <v>693</v>
      </c>
      <c r="G393" s="32">
        <f t="shared" si="29"/>
        <v>178.53000000000003</v>
      </c>
      <c r="H393" s="32">
        <f t="shared" si="30"/>
        <v>178.53000000000003</v>
      </c>
      <c r="I393" s="33">
        <v>178.53000000000003</v>
      </c>
      <c r="J393" s="33">
        <v>0</v>
      </c>
      <c r="K393" s="32"/>
      <c r="L393" s="32"/>
      <c r="M393" s="32">
        <f t="shared" si="33"/>
        <v>0</v>
      </c>
      <c r="N393" s="34">
        <f t="shared" si="31"/>
        <v>0</v>
      </c>
      <c r="O393" s="34">
        <v>0</v>
      </c>
      <c r="P393" s="34">
        <v>0</v>
      </c>
      <c r="Q393" s="34"/>
      <c r="R393" s="34"/>
      <c r="S393" s="34"/>
    </row>
    <row r="394" spans="1:19" s="38" customFormat="1" ht="16.5" customHeight="1">
      <c r="A394" s="31"/>
      <c r="B394" s="31" t="s">
        <v>41</v>
      </c>
      <c r="C394" s="36"/>
      <c r="D394" s="36"/>
      <c r="E394" s="36" t="s">
        <v>362</v>
      </c>
      <c r="F394" s="37" t="s">
        <v>694</v>
      </c>
      <c r="G394" s="32">
        <f t="shared" si="29"/>
        <v>15.56</v>
      </c>
      <c r="H394" s="32">
        <f t="shared" si="30"/>
        <v>15.56</v>
      </c>
      <c r="I394" s="33">
        <v>15.56</v>
      </c>
      <c r="J394" s="33">
        <v>0</v>
      </c>
      <c r="K394" s="32"/>
      <c r="L394" s="32"/>
      <c r="M394" s="32">
        <f t="shared" si="33"/>
        <v>0</v>
      </c>
      <c r="N394" s="34">
        <f t="shared" si="31"/>
        <v>0</v>
      </c>
      <c r="O394" s="34">
        <v>0</v>
      </c>
      <c r="P394" s="34">
        <v>0</v>
      </c>
      <c r="Q394" s="34"/>
      <c r="R394" s="34"/>
      <c r="S394" s="34"/>
    </row>
    <row r="395" spans="1:19" s="38" customFormat="1" ht="16.5" customHeight="1">
      <c r="A395" s="31"/>
      <c r="B395" s="31" t="s">
        <v>44</v>
      </c>
      <c r="C395" s="36"/>
      <c r="D395" s="36"/>
      <c r="E395" s="36" t="s">
        <v>366</v>
      </c>
      <c r="F395" s="37" t="s">
        <v>695</v>
      </c>
      <c r="G395" s="32">
        <f t="shared" si="29"/>
        <v>8</v>
      </c>
      <c r="H395" s="32">
        <f t="shared" si="30"/>
        <v>8</v>
      </c>
      <c r="I395" s="33">
        <v>8</v>
      </c>
      <c r="J395" s="33">
        <v>0</v>
      </c>
      <c r="K395" s="32"/>
      <c r="L395" s="32"/>
      <c r="M395" s="32">
        <f t="shared" si="33"/>
        <v>0</v>
      </c>
      <c r="N395" s="34">
        <f t="shared" si="31"/>
        <v>0</v>
      </c>
      <c r="O395" s="34">
        <v>0</v>
      </c>
      <c r="P395" s="34">
        <v>0</v>
      </c>
      <c r="Q395" s="34"/>
      <c r="R395" s="34"/>
      <c r="S395" s="34"/>
    </row>
    <row r="396" spans="1:19" s="38" customFormat="1" ht="16.5" customHeight="1">
      <c r="A396" s="31"/>
      <c r="B396" s="31" t="s">
        <v>988</v>
      </c>
      <c r="C396" s="36"/>
      <c r="D396" s="36"/>
      <c r="E396" s="36" t="s">
        <v>370</v>
      </c>
      <c r="F396" s="37" t="s">
        <v>696</v>
      </c>
      <c r="G396" s="32">
        <f t="shared" si="29"/>
        <v>452.27</v>
      </c>
      <c r="H396" s="32">
        <f t="shared" si="30"/>
        <v>452.27</v>
      </c>
      <c r="I396" s="33">
        <v>452.27</v>
      </c>
      <c r="J396" s="33">
        <v>0</v>
      </c>
      <c r="K396" s="32"/>
      <c r="L396" s="32"/>
      <c r="M396" s="32">
        <f t="shared" si="33"/>
        <v>0</v>
      </c>
      <c r="N396" s="34">
        <f t="shared" si="31"/>
        <v>0</v>
      </c>
      <c r="O396" s="34">
        <v>0</v>
      </c>
      <c r="P396" s="34">
        <v>0</v>
      </c>
      <c r="Q396" s="34"/>
      <c r="R396" s="34"/>
      <c r="S396" s="34"/>
    </row>
    <row r="397" spans="1:19" s="38" customFormat="1" ht="16.5" customHeight="1">
      <c r="A397" s="31"/>
      <c r="B397" s="31" t="s">
        <v>43</v>
      </c>
      <c r="C397" s="36"/>
      <c r="D397" s="36"/>
      <c r="E397" s="36" t="s">
        <v>358</v>
      </c>
      <c r="F397" s="37" t="s">
        <v>697</v>
      </c>
      <c r="G397" s="32">
        <f t="shared" si="29"/>
        <v>3022.6699999999996</v>
      </c>
      <c r="H397" s="32">
        <f t="shared" si="30"/>
        <v>3013.68</v>
      </c>
      <c r="I397" s="33">
        <v>3013.68</v>
      </c>
      <c r="J397" s="33">
        <v>0</v>
      </c>
      <c r="K397" s="32"/>
      <c r="L397" s="32">
        <f>VLOOKUP(B397,'[1]市直（公共预算）'!$B$2:$C$116,2,0)</f>
        <v>8.99</v>
      </c>
      <c r="M397" s="32">
        <f t="shared" si="33"/>
        <v>0</v>
      </c>
      <c r="N397" s="34">
        <f t="shared" si="31"/>
        <v>0</v>
      </c>
      <c r="O397" s="34">
        <v>0</v>
      </c>
      <c r="P397" s="34">
        <v>0</v>
      </c>
      <c r="Q397" s="34"/>
      <c r="R397" s="34"/>
      <c r="S397" s="34"/>
    </row>
    <row r="398" spans="1:19" s="38" customFormat="1" ht="16.5" customHeight="1">
      <c r="A398" s="31"/>
      <c r="B398" s="31" t="s">
        <v>989</v>
      </c>
      <c r="C398" s="36"/>
      <c r="D398" s="36" t="s">
        <v>353</v>
      </c>
      <c r="E398" s="36"/>
      <c r="F398" s="37" t="s">
        <v>698</v>
      </c>
      <c r="G398" s="32">
        <f t="shared" si="29"/>
        <v>2658.9500000000003</v>
      </c>
      <c r="H398" s="32">
        <f t="shared" si="30"/>
        <v>2600.9500000000003</v>
      </c>
      <c r="I398" s="33">
        <v>2600.9500000000003</v>
      </c>
      <c r="J398" s="33">
        <v>0</v>
      </c>
      <c r="K398" s="32">
        <v>58</v>
      </c>
      <c r="L398" s="32">
        <f>VLOOKUP(B398,'[1]Sheet2'!$D$3:$E$611,2,0)</f>
        <v>0</v>
      </c>
      <c r="M398" s="32">
        <f t="shared" si="33"/>
        <v>0</v>
      </c>
      <c r="N398" s="34">
        <f t="shared" si="31"/>
        <v>0</v>
      </c>
      <c r="O398" s="34">
        <v>0</v>
      </c>
      <c r="P398" s="34">
        <v>0</v>
      </c>
      <c r="Q398" s="34"/>
      <c r="R398" s="34"/>
      <c r="S398" s="34"/>
    </row>
    <row r="399" spans="1:19" s="38" customFormat="1" ht="16.5" customHeight="1">
      <c r="A399" s="31"/>
      <c r="B399" s="31" t="s">
        <v>76</v>
      </c>
      <c r="C399" s="36"/>
      <c r="D399" s="36"/>
      <c r="E399" s="36" t="s">
        <v>349</v>
      </c>
      <c r="F399" s="37" t="s">
        <v>699</v>
      </c>
      <c r="G399" s="32">
        <f t="shared" si="29"/>
        <v>2658.9500000000003</v>
      </c>
      <c r="H399" s="32">
        <f t="shared" si="30"/>
        <v>2600.9500000000003</v>
      </c>
      <c r="I399" s="33">
        <v>2600.9500000000003</v>
      </c>
      <c r="J399" s="33">
        <v>0</v>
      </c>
      <c r="K399" s="32">
        <v>58</v>
      </c>
      <c r="L399" s="32"/>
      <c r="M399" s="32">
        <f t="shared" si="33"/>
        <v>0</v>
      </c>
      <c r="N399" s="34">
        <f t="shared" si="31"/>
        <v>0</v>
      </c>
      <c r="O399" s="34">
        <v>0</v>
      </c>
      <c r="P399" s="34">
        <v>0</v>
      </c>
      <c r="Q399" s="34"/>
      <c r="R399" s="34"/>
      <c r="S399" s="34"/>
    </row>
    <row r="400" spans="1:19" s="38" customFormat="1" ht="16.5" customHeight="1">
      <c r="A400" s="31"/>
      <c r="B400" s="31" t="s">
        <v>990</v>
      </c>
      <c r="C400" s="36"/>
      <c r="D400" s="36" t="s">
        <v>356</v>
      </c>
      <c r="E400" s="36"/>
      <c r="F400" s="37" t="s">
        <v>700</v>
      </c>
      <c r="G400" s="32">
        <f t="shared" si="29"/>
        <v>34887.782955</v>
      </c>
      <c r="H400" s="32">
        <f t="shared" si="30"/>
        <v>3140.54</v>
      </c>
      <c r="I400" s="33">
        <v>3140.54</v>
      </c>
      <c r="J400" s="33">
        <v>0</v>
      </c>
      <c r="K400" s="32">
        <v>30898</v>
      </c>
      <c r="L400" s="32">
        <f>VLOOKUP(B400,'[1]Sheet2'!$D$3:$E$611,2,0)</f>
        <v>849.242955</v>
      </c>
      <c r="M400" s="32">
        <f t="shared" si="33"/>
        <v>0</v>
      </c>
      <c r="N400" s="34">
        <f t="shared" si="31"/>
        <v>0</v>
      </c>
      <c r="O400" s="34">
        <v>0</v>
      </c>
      <c r="P400" s="34">
        <v>0</v>
      </c>
      <c r="Q400" s="34"/>
      <c r="R400" s="34"/>
      <c r="S400" s="34"/>
    </row>
    <row r="401" spans="1:19" s="38" customFormat="1" ht="16.5" customHeight="1">
      <c r="A401" s="31"/>
      <c r="B401" s="31" t="s">
        <v>161</v>
      </c>
      <c r="C401" s="36"/>
      <c r="D401" s="36"/>
      <c r="E401" s="36" t="s">
        <v>358</v>
      </c>
      <c r="F401" s="37" t="s">
        <v>701</v>
      </c>
      <c r="G401" s="32">
        <f t="shared" si="29"/>
        <v>34887.782955</v>
      </c>
      <c r="H401" s="32">
        <f t="shared" si="30"/>
        <v>3140.54</v>
      </c>
      <c r="I401" s="33">
        <v>3140.54</v>
      </c>
      <c r="J401" s="33">
        <v>0</v>
      </c>
      <c r="K401" s="32">
        <v>30898</v>
      </c>
      <c r="L401" s="32">
        <f>VLOOKUP(B401,'[1]市直（公共预算）'!$B$2:$C$116,2,0)</f>
        <v>849.242955</v>
      </c>
      <c r="M401" s="32">
        <f t="shared" si="33"/>
        <v>0</v>
      </c>
      <c r="N401" s="34">
        <f t="shared" si="31"/>
        <v>0</v>
      </c>
      <c r="O401" s="34">
        <v>0</v>
      </c>
      <c r="P401" s="34">
        <v>0</v>
      </c>
      <c r="Q401" s="34"/>
      <c r="R401" s="34"/>
      <c r="S401" s="34"/>
    </row>
    <row r="402" spans="1:19" s="38" customFormat="1" ht="16.5" customHeight="1">
      <c r="A402" s="31"/>
      <c r="B402" s="31" t="s">
        <v>991</v>
      </c>
      <c r="C402" s="36"/>
      <c r="D402" s="36" t="s">
        <v>351</v>
      </c>
      <c r="E402" s="36"/>
      <c r="F402" s="37" t="s">
        <v>702</v>
      </c>
      <c r="G402" s="32">
        <f aca="true" t="shared" si="34" ref="G402:G467">H402+K402+L402</f>
        <v>4375.31</v>
      </c>
      <c r="H402" s="32">
        <f t="shared" si="30"/>
        <v>4375.31</v>
      </c>
      <c r="I402" s="33">
        <v>4375.31</v>
      </c>
      <c r="J402" s="33">
        <v>0</v>
      </c>
      <c r="K402" s="32"/>
      <c r="L402" s="32">
        <f>VLOOKUP(B402,'[1]Sheet2'!$D$3:$E$611,2,0)</f>
        <v>0</v>
      </c>
      <c r="M402" s="32">
        <f t="shared" si="33"/>
        <v>0</v>
      </c>
      <c r="N402" s="34">
        <f t="shared" si="31"/>
        <v>0</v>
      </c>
      <c r="O402" s="34">
        <v>0</v>
      </c>
      <c r="P402" s="34">
        <v>0</v>
      </c>
      <c r="Q402" s="34"/>
      <c r="R402" s="34"/>
      <c r="S402" s="34"/>
    </row>
    <row r="403" spans="1:19" s="38" customFormat="1" ht="16.5" customHeight="1">
      <c r="A403" s="31"/>
      <c r="B403" s="31" t="s">
        <v>165</v>
      </c>
      <c r="C403" s="36"/>
      <c r="D403" s="36"/>
      <c r="E403" s="36" t="s">
        <v>349</v>
      </c>
      <c r="F403" s="37" t="s">
        <v>703</v>
      </c>
      <c r="G403" s="32">
        <f t="shared" si="34"/>
        <v>4375.31</v>
      </c>
      <c r="H403" s="32">
        <f t="shared" si="30"/>
        <v>4375.31</v>
      </c>
      <c r="I403" s="33">
        <v>4375.31</v>
      </c>
      <c r="J403" s="33">
        <v>0</v>
      </c>
      <c r="K403" s="32"/>
      <c r="L403" s="32"/>
      <c r="M403" s="32">
        <f t="shared" si="33"/>
        <v>0</v>
      </c>
      <c r="N403" s="34">
        <f t="shared" si="31"/>
        <v>0</v>
      </c>
      <c r="O403" s="34">
        <v>0</v>
      </c>
      <c r="P403" s="34">
        <v>0</v>
      </c>
      <c r="Q403" s="34"/>
      <c r="R403" s="34"/>
      <c r="S403" s="34"/>
    </row>
    <row r="404" spans="1:19" s="38" customFormat="1" ht="16.5" customHeight="1">
      <c r="A404" s="31"/>
      <c r="B404" s="31" t="s">
        <v>992</v>
      </c>
      <c r="C404" s="36"/>
      <c r="D404" s="36" t="s">
        <v>362</v>
      </c>
      <c r="E404" s="36"/>
      <c r="F404" s="37" t="s">
        <v>704</v>
      </c>
      <c r="G404" s="32">
        <f t="shared" si="34"/>
        <v>253.96999999999997</v>
      </c>
      <c r="H404" s="32">
        <f t="shared" si="30"/>
        <v>253.96999999999997</v>
      </c>
      <c r="I404" s="33">
        <v>253.96999999999997</v>
      </c>
      <c r="J404" s="33">
        <v>0</v>
      </c>
      <c r="K404" s="32"/>
      <c r="L404" s="32">
        <f>VLOOKUP(B404,'[1]Sheet2'!$D$3:$E$611,2,0)</f>
        <v>0</v>
      </c>
      <c r="M404" s="32">
        <f t="shared" si="33"/>
        <v>0</v>
      </c>
      <c r="N404" s="34">
        <f t="shared" si="31"/>
        <v>0</v>
      </c>
      <c r="O404" s="34">
        <v>0</v>
      </c>
      <c r="P404" s="34">
        <v>0</v>
      </c>
      <c r="Q404" s="34"/>
      <c r="R404" s="34"/>
      <c r="S404" s="34"/>
    </row>
    <row r="405" spans="1:19" s="38" customFormat="1" ht="16.5" customHeight="1">
      <c r="A405" s="31"/>
      <c r="B405" s="31" t="s">
        <v>42</v>
      </c>
      <c r="C405" s="36"/>
      <c r="D405" s="36"/>
      <c r="E405" s="36" t="s">
        <v>349</v>
      </c>
      <c r="F405" s="37" t="s">
        <v>705</v>
      </c>
      <c r="G405" s="32">
        <f t="shared" si="34"/>
        <v>253.96999999999997</v>
      </c>
      <c r="H405" s="32">
        <f t="shared" si="30"/>
        <v>253.96999999999997</v>
      </c>
      <c r="I405" s="33">
        <v>253.96999999999997</v>
      </c>
      <c r="J405" s="33">
        <v>0</v>
      </c>
      <c r="K405" s="32"/>
      <c r="L405" s="32"/>
      <c r="M405" s="32">
        <f t="shared" si="33"/>
        <v>0</v>
      </c>
      <c r="N405" s="34">
        <f t="shared" si="31"/>
        <v>0</v>
      </c>
      <c r="O405" s="34">
        <v>0</v>
      </c>
      <c r="P405" s="34">
        <v>0</v>
      </c>
      <c r="Q405" s="34"/>
      <c r="R405" s="34"/>
      <c r="S405" s="34"/>
    </row>
    <row r="406" spans="1:19" s="38" customFormat="1" ht="24.75" customHeight="1">
      <c r="A406" s="31"/>
      <c r="B406" s="31" t="s">
        <v>390</v>
      </c>
      <c r="C406" s="36"/>
      <c r="D406" s="36" t="s">
        <v>359</v>
      </c>
      <c r="E406" s="36"/>
      <c r="F406" s="37" t="s">
        <v>706</v>
      </c>
      <c r="G406" s="32">
        <f t="shared" si="34"/>
        <v>0</v>
      </c>
      <c r="H406" s="32">
        <f t="shared" si="30"/>
        <v>0</v>
      </c>
      <c r="I406" s="33">
        <v>0</v>
      </c>
      <c r="J406" s="33">
        <v>0</v>
      </c>
      <c r="K406" s="32"/>
      <c r="L406" s="32">
        <f>VLOOKUP(B406,'[1]Sheet2'!$D$3:$E$611,2,0)</f>
        <v>0</v>
      </c>
      <c r="M406" s="32">
        <f t="shared" si="33"/>
        <v>489136.35</v>
      </c>
      <c r="N406" s="34">
        <f t="shared" si="31"/>
        <v>465839.24</v>
      </c>
      <c r="O406" s="34">
        <v>397577.24</v>
      </c>
      <c r="P406" s="34">
        <f>36745+14617+16900</f>
        <v>68262</v>
      </c>
      <c r="Q406" s="34"/>
      <c r="R406" s="34"/>
      <c r="S406" s="34">
        <f>8680.11+14617</f>
        <v>23297.11</v>
      </c>
    </row>
    <row r="407" spans="1:19" s="38" customFormat="1" ht="16.5" customHeight="1">
      <c r="A407" s="31"/>
      <c r="B407" s="31" t="s">
        <v>52</v>
      </c>
      <c r="C407" s="36"/>
      <c r="D407" s="36"/>
      <c r="E407" s="36" t="s">
        <v>349</v>
      </c>
      <c r="F407" s="37" t="s">
        <v>707</v>
      </c>
      <c r="G407" s="32">
        <f t="shared" si="34"/>
        <v>0</v>
      </c>
      <c r="H407" s="32">
        <f aca="true" t="shared" si="35" ref="H407:H473">I407+J407</f>
        <v>0</v>
      </c>
      <c r="I407" s="33">
        <v>0</v>
      </c>
      <c r="J407" s="33">
        <v>0</v>
      </c>
      <c r="K407" s="32"/>
      <c r="L407" s="32"/>
      <c r="M407" s="32">
        <f t="shared" si="33"/>
        <v>75007.1085</v>
      </c>
      <c r="N407" s="34">
        <f aca="true" t="shared" si="36" ref="N407:N473">O407+P407+Q407</f>
        <v>70625.1</v>
      </c>
      <c r="O407" s="34">
        <v>70625.1</v>
      </c>
      <c r="P407" s="34">
        <v>0</v>
      </c>
      <c r="Q407" s="34"/>
      <c r="R407" s="34"/>
      <c r="S407" s="34">
        <v>4382.0085</v>
      </c>
    </row>
    <row r="408" spans="1:19" s="38" customFormat="1" ht="16.5" customHeight="1">
      <c r="A408" s="31"/>
      <c r="B408" s="31" t="s">
        <v>285</v>
      </c>
      <c r="C408" s="36"/>
      <c r="D408" s="36"/>
      <c r="E408" s="36" t="s">
        <v>353</v>
      </c>
      <c r="F408" s="37" t="s">
        <v>708</v>
      </c>
      <c r="G408" s="32">
        <f t="shared" si="34"/>
        <v>0</v>
      </c>
      <c r="H408" s="32">
        <f t="shared" si="35"/>
        <v>0</v>
      </c>
      <c r="I408" s="33">
        <v>0</v>
      </c>
      <c r="J408" s="33">
        <v>0</v>
      </c>
      <c r="K408" s="32"/>
      <c r="L408" s="32"/>
      <c r="M408" s="32">
        <f t="shared" si="33"/>
        <v>281400</v>
      </c>
      <c r="N408" s="34">
        <f t="shared" si="36"/>
        <v>281400</v>
      </c>
      <c r="O408" s="34">
        <v>264500</v>
      </c>
      <c r="P408" s="34">
        <v>16900</v>
      </c>
      <c r="Q408" s="34"/>
      <c r="R408" s="34"/>
      <c r="S408" s="34"/>
    </row>
    <row r="409" spans="1:19" s="38" customFormat="1" ht="16.5" customHeight="1">
      <c r="A409" s="31"/>
      <c r="B409" s="31" t="s">
        <v>69</v>
      </c>
      <c r="C409" s="36"/>
      <c r="D409" s="36"/>
      <c r="E409" s="36" t="s">
        <v>356</v>
      </c>
      <c r="F409" s="37" t="s">
        <v>709</v>
      </c>
      <c r="G409" s="32">
        <f t="shared" si="34"/>
        <v>0</v>
      </c>
      <c r="H409" s="32">
        <f t="shared" si="35"/>
        <v>0</v>
      </c>
      <c r="I409" s="33">
        <v>0</v>
      </c>
      <c r="J409" s="33">
        <v>0</v>
      </c>
      <c r="K409" s="32"/>
      <c r="L409" s="32"/>
      <c r="M409" s="32">
        <f t="shared" si="33"/>
        <v>9754.411947</v>
      </c>
      <c r="N409" s="34">
        <f t="shared" si="36"/>
        <v>8600</v>
      </c>
      <c r="O409" s="34">
        <v>8600</v>
      </c>
      <c r="P409" s="34">
        <v>0</v>
      </c>
      <c r="Q409" s="34"/>
      <c r="R409" s="34"/>
      <c r="S409" s="34">
        <v>1154.4119469999998</v>
      </c>
    </row>
    <row r="410" spans="1:19" s="38" customFormat="1" ht="16.5" customHeight="1">
      <c r="A410" s="31"/>
      <c r="B410" s="31" t="s">
        <v>51</v>
      </c>
      <c r="C410" s="36"/>
      <c r="D410" s="36"/>
      <c r="E410" s="36" t="s">
        <v>362</v>
      </c>
      <c r="F410" s="37" t="s">
        <v>710</v>
      </c>
      <c r="G410" s="32">
        <f t="shared" si="34"/>
        <v>0</v>
      </c>
      <c r="H410" s="32">
        <f t="shared" si="35"/>
        <v>0</v>
      </c>
      <c r="I410" s="33">
        <v>0</v>
      </c>
      <c r="J410" s="33">
        <v>0</v>
      </c>
      <c r="K410" s="32"/>
      <c r="L410" s="32"/>
      <c r="M410" s="32">
        <f t="shared" si="33"/>
        <v>6662.75</v>
      </c>
      <c r="N410" s="34">
        <f t="shared" si="36"/>
        <v>6662.75</v>
      </c>
      <c r="O410" s="34">
        <v>6662.75</v>
      </c>
      <c r="P410" s="34">
        <v>0</v>
      </c>
      <c r="Q410" s="34"/>
      <c r="R410" s="34"/>
      <c r="S410" s="34"/>
    </row>
    <row r="411" spans="1:19" s="38" customFormat="1" ht="16.5" customHeight="1">
      <c r="A411" s="31"/>
      <c r="B411" s="31" t="s">
        <v>58</v>
      </c>
      <c r="C411" s="36"/>
      <c r="D411" s="36"/>
      <c r="E411" s="36" t="s">
        <v>366</v>
      </c>
      <c r="F411" s="37" t="s">
        <v>711</v>
      </c>
      <c r="G411" s="32">
        <f t="shared" si="34"/>
        <v>0</v>
      </c>
      <c r="H411" s="32">
        <f t="shared" si="35"/>
        <v>0</v>
      </c>
      <c r="I411" s="33">
        <v>0</v>
      </c>
      <c r="J411" s="33">
        <v>0</v>
      </c>
      <c r="K411" s="32"/>
      <c r="L411" s="32"/>
      <c r="M411" s="32">
        <f t="shared" si="33"/>
        <v>1977</v>
      </c>
      <c r="N411" s="34">
        <f t="shared" si="36"/>
        <v>1977</v>
      </c>
      <c r="O411" s="34">
        <v>1977</v>
      </c>
      <c r="P411" s="34">
        <v>0</v>
      </c>
      <c r="Q411" s="34"/>
      <c r="R411" s="34"/>
      <c r="S411" s="34"/>
    </row>
    <row r="412" spans="1:19" s="38" customFormat="1" ht="16.5" customHeight="1">
      <c r="A412" s="31"/>
      <c r="B412" s="31" t="s">
        <v>1</v>
      </c>
      <c r="C412" s="36"/>
      <c r="D412" s="36"/>
      <c r="E412" s="36" t="s">
        <v>358</v>
      </c>
      <c r="F412" s="37" t="s">
        <v>712</v>
      </c>
      <c r="G412" s="32">
        <f t="shared" si="34"/>
        <v>0</v>
      </c>
      <c r="H412" s="32">
        <f t="shared" si="35"/>
        <v>0</v>
      </c>
      <c r="I412" s="33">
        <v>0</v>
      </c>
      <c r="J412" s="33">
        <v>0</v>
      </c>
      <c r="K412" s="32"/>
      <c r="L412" s="32"/>
      <c r="M412" s="32">
        <f t="shared" si="33"/>
        <v>114335.076248</v>
      </c>
      <c r="N412" s="34">
        <f t="shared" si="36"/>
        <v>96574.39</v>
      </c>
      <c r="O412" s="34">
        <v>45212.39</v>
      </c>
      <c r="P412" s="34">
        <f>36745+14617</f>
        <v>51362</v>
      </c>
      <c r="Q412" s="34"/>
      <c r="R412" s="34"/>
      <c r="S412" s="34">
        <f>3143.686248+14617</f>
        <v>17760.686247999998</v>
      </c>
    </row>
    <row r="413" spans="1:19" s="38" customFormat="1" ht="16.5" customHeight="1">
      <c r="A413" s="31"/>
      <c r="B413" s="31" t="s">
        <v>391</v>
      </c>
      <c r="C413" s="36"/>
      <c r="D413" s="36" t="s">
        <v>370</v>
      </c>
      <c r="E413" s="36"/>
      <c r="F413" s="37" t="s">
        <v>713</v>
      </c>
      <c r="G413" s="32">
        <f t="shared" si="34"/>
        <v>0</v>
      </c>
      <c r="H413" s="32">
        <f t="shared" si="35"/>
        <v>0</v>
      </c>
      <c r="I413" s="33">
        <v>0</v>
      </c>
      <c r="J413" s="33">
        <v>0</v>
      </c>
      <c r="K413" s="32"/>
      <c r="L413" s="32">
        <f>VLOOKUP(B413,'[1]Sheet2'!$D$3:$E$611,2,0)</f>
        <v>0</v>
      </c>
      <c r="M413" s="32">
        <f t="shared" si="33"/>
        <v>5908.75</v>
      </c>
      <c r="N413" s="34">
        <f t="shared" si="36"/>
        <v>5599.75</v>
      </c>
      <c r="O413" s="34">
        <v>5599.75</v>
      </c>
      <c r="P413" s="34">
        <v>0</v>
      </c>
      <c r="Q413" s="34"/>
      <c r="R413" s="34"/>
      <c r="S413" s="34">
        <v>309</v>
      </c>
    </row>
    <row r="414" spans="1:19" s="38" customFormat="1" ht="16.5" customHeight="1">
      <c r="A414" s="31"/>
      <c r="B414" s="31" t="s">
        <v>162</v>
      </c>
      <c r="C414" s="36"/>
      <c r="D414" s="36"/>
      <c r="E414" s="36" t="s">
        <v>349</v>
      </c>
      <c r="F414" s="37" t="s">
        <v>714</v>
      </c>
      <c r="G414" s="32">
        <f t="shared" si="34"/>
        <v>0</v>
      </c>
      <c r="H414" s="32">
        <f t="shared" si="35"/>
        <v>0</v>
      </c>
      <c r="I414" s="33">
        <v>0</v>
      </c>
      <c r="J414" s="33">
        <v>0</v>
      </c>
      <c r="K414" s="32"/>
      <c r="L414" s="32"/>
      <c r="M414" s="32">
        <f t="shared" si="33"/>
        <v>2123.4</v>
      </c>
      <c r="N414" s="34">
        <f t="shared" si="36"/>
        <v>1883.4</v>
      </c>
      <c r="O414" s="34">
        <v>1883.4</v>
      </c>
      <c r="P414" s="34">
        <v>0</v>
      </c>
      <c r="Q414" s="34"/>
      <c r="R414" s="34"/>
      <c r="S414" s="34">
        <v>240</v>
      </c>
    </row>
    <row r="415" spans="1:19" s="38" customFormat="1" ht="16.5" customHeight="1">
      <c r="A415" s="31"/>
      <c r="B415" s="31" t="s">
        <v>166</v>
      </c>
      <c r="C415" s="36"/>
      <c r="D415" s="36"/>
      <c r="E415" s="36" t="s">
        <v>353</v>
      </c>
      <c r="F415" s="37" t="s">
        <v>715</v>
      </c>
      <c r="G415" s="32">
        <f t="shared" si="34"/>
        <v>0</v>
      </c>
      <c r="H415" s="32">
        <f t="shared" si="35"/>
        <v>0</v>
      </c>
      <c r="I415" s="33">
        <v>0</v>
      </c>
      <c r="J415" s="33">
        <v>0</v>
      </c>
      <c r="K415" s="32"/>
      <c r="L415" s="32"/>
      <c r="M415" s="32">
        <f t="shared" si="33"/>
        <v>1316.35</v>
      </c>
      <c r="N415" s="34">
        <f t="shared" si="36"/>
        <v>1316.35</v>
      </c>
      <c r="O415" s="34">
        <v>1316.35</v>
      </c>
      <c r="P415" s="34">
        <v>0</v>
      </c>
      <c r="Q415" s="34"/>
      <c r="R415" s="34"/>
      <c r="S415" s="34"/>
    </row>
    <row r="416" spans="1:19" s="38" customFormat="1" ht="16.5" customHeight="1">
      <c r="A416" s="31"/>
      <c r="B416" s="31" t="s">
        <v>168</v>
      </c>
      <c r="C416" s="36"/>
      <c r="D416" s="36"/>
      <c r="E416" s="36" t="s">
        <v>358</v>
      </c>
      <c r="F416" s="37" t="s">
        <v>716</v>
      </c>
      <c r="G416" s="32">
        <f t="shared" si="34"/>
        <v>0</v>
      </c>
      <c r="H416" s="32">
        <f t="shared" si="35"/>
        <v>0</v>
      </c>
      <c r="I416" s="33">
        <v>0</v>
      </c>
      <c r="J416" s="33">
        <v>0</v>
      </c>
      <c r="K416" s="32"/>
      <c r="L416" s="32"/>
      <c r="M416" s="32">
        <f t="shared" si="33"/>
        <v>2469</v>
      </c>
      <c r="N416" s="34">
        <f t="shared" si="36"/>
        <v>2400</v>
      </c>
      <c r="O416" s="34">
        <v>2400</v>
      </c>
      <c r="P416" s="34">
        <v>0</v>
      </c>
      <c r="Q416" s="34"/>
      <c r="R416" s="34"/>
      <c r="S416" s="34">
        <v>69</v>
      </c>
    </row>
    <row r="417" spans="1:19" s="38" customFormat="1" ht="16.5" customHeight="1">
      <c r="A417" s="31"/>
      <c r="B417" s="31" t="s">
        <v>392</v>
      </c>
      <c r="C417" s="36"/>
      <c r="D417" s="36" t="s">
        <v>322</v>
      </c>
      <c r="E417" s="36"/>
      <c r="F417" s="37" t="s">
        <v>717</v>
      </c>
      <c r="G417" s="32">
        <f t="shared" si="34"/>
        <v>0</v>
      </c>
      <c r="H417" s="32">
        <f t="shared" si="35"/>
        <v>0</v>
      </c>
      <c r="I417" s="33">
        <v>0</v>
      </c>
      <c r="J417" s="33">
        <v>0</v>
      </c>
      <c r="K417" s="32"/>
      <c r="L417" s="32">
        <f>VLOOKUP(B417,'[1]Sheet2'!$D$3:$E$611,2,0)</f>
        <v>0</v>
      </c>
      <c r="M417" s="32">
        <f t="shared" si="33"/>
        <v>4690</v>
      </c>
      <c r="N417" s="34">
        <f t="shared" si="36"/>
        <v>4690</v>
      </c>
      <c r="O417" s="34">
        <v>4690</v>
      </c>
      <c r="P417" s="34">
        <v>0</v>
      </c>
      <c r="Q417" s="34"/>
      <c r="R417" s="34"/>
      <c r="S417" s="34"/>
    </row>
    <row r="418" spans="1:19" s="38" customFormat="1" ht="16.5" customHeight="1">
      <c r="A418" s="31"/>
      <c r="B418" s="31" t="s">
        <v>56</v>
      </c>
      <c r="C418" s="36"/>
      <c r="D418" s="36"/>
      <c r="E418" s="36" t="s">
        <v>349</v>
      </c>
      <c r="F418" s="37" t="s">
        <v>707</v>
      </c>
      <c r="G418" s="32">
        <f t="shared" si="34"/>
        <v>0</v>
      </c>
      <c r="H418" s="32">
        <f t="shared" si="35"/>
        <v>0</v>
      </c>
      <c r="I418" s="33">
        <v>0</v>
      </c>
      <c r="J418" s="33">
        <v>0</v>
      </c>
      <c r="K418" s="32"/>
      <c r="L418" s="32"/>
      <c r="M418" s="32">
        <f t="shared" si="33"/>
        <v>2603.85</v>
      </c>
      <c r="N418" s="34">
        <f t="shared" si="36"/>
        <v>2603.85</v>
      </c>
      <c r="O418" s="34">
        <v>2603.85</v>
      </c>
      <c r="P418" s="34">
        <v>0</v>
      </c>
      <c r="Q418" s="34"/>
      <c r="R418" s="34"/>
      <c r="S418" s="34"/>
    </row>
    <row r="419" spans="1:19" s="38" customFormat="1" ht="16.5" customHeight="1">
      <c r="A419" s="31"/>
      <c r="B419" s="31" t="s">
        <v>55</v>
      </c>
      <c r="C419" s="36"/>
      <c r="D419" s="36"/>
      <c r="E419" s="36" t="s">
        <v>353</v>
      </c>
      <c r="F419" s="37" t="s">
        <v>708</v>
      </c>
      <c r="G419" s="32">
        <f t="shared" si="34"/>
        <v>0</v>
      </c>
      <c r="H419" s="32">
        <f t="shared" si="35"/>
        <v>0</v>
      </c>
      <c r="I419" s="33">
        <v>0</v>
      </c>
      <c r="J419" s="33">
        <v>0</v>
      </c>
      <c r="K419" s="32"/>
      <c r="L419" s="32"/>
      <c r="M419" s="32">
        <f t="shared" si="33"/>
        <v>2086.15</v>
      </c>
      <c r="N419" s="34">
        <f t="shared" si="36"/>
        <v>2086.15</v>
      </c>
      <c r="O419" s="34">
        <v>2086.15</v>
      </c>
      <c r="P419" s="34">
        <v>0</v>
      </c>
      <c r="Q419" s="34"/>
      <c r="R419" s="34"/>
      <c r="S419" s="34"/>
    </row>
    <row r="420" spans="1:19" s="38" customFormat="1" ht="16.5" customHeight="1">
      <c r="A420" s="31"/>
      <c r="B420" s="31">
        <v>21211</v>
      </c>
      <c r="C420" s="36"/>
      <c r="D420" s="39" t="s">
        <v>1098</v>
      </c>
      <c r="E420" s="36"/>
      <c r="F420" s="37" t="s">
        <v>1099</v>
      </c>
      <c r="G420" s="32"/>
      <c r="H420" s="32"/>
      <c r="I420" s="33"/>
      <c r="J420" s="33"/>
      <c r="K420" s="32"/>
      <c r="L420" s="32"/>
      <c r="M420" s="32">
        <v>240</v>
      </c>
      <c r="N420" s="34"/>
      <c r="O420" s="34"/>
      <c r="P420" s="34"/>
      <c r="Q420" s="34"/>
      <c r="R420" s="34"/>
      <c r="S420" s="34">
        <v>240.5</v>
      </c>
    </row>
    <row r="421" spans="1:19" s="38" customFormat="1" ht="24.75" customHeight="1">
      <c r="A421" s="31"/>
      <c r="B421" s="31" t="s">
        <v>393</v>
      </c>
      <c r="C421" s="36"/>
      <c r="D421" s="36" t="s">
        <v>325</v>
      </c>
      <c r="E421" s="36"/>
      <c r="F421" s="37" t="s">
        <v>718</v>
      </c>
      <c r="G421" s="32">
        <f t="shared" si="34"/>
        <v>0</v>
      </c>
      <c r="H421" s="32">
        <f t="shared" si="35"/>
        <v>0</v>
      </c>
      <c r="I421" s="33">
        <v>0</v>
      </c>
      <c r="J421" s="33">
        <v>0</v>
      </c>
      <c r="K421" s="32"/>
      <c r="L421" s="32">
        <f>VLOOKUP(B421,'[1]Sheet2'!$D$3:$E$611,2,0)</f>
        <v>0</v>
      </c>
      <c r="M421" s="32">
        <f aca="true" t="shared" si="37" ref="M421:M458">N421+R421+S421</f>
        <v>12464.8</v>
      </c>
      <c r="N421" s="34">
        <f t="shared" si="36"/>
        <v>12319</v>
      </c>
      <c r="O421" s="34">
        <v>12319</v>
      </c>
      <c r="P421" s="34">
        <v>0</v>
      </c>
      <c r="Q421" s="34"/>
      <c r="R421" s="34"/>
      <c r="S421" s="34">
        <v>145.8</v>
      </c>
    </row>
    <row r="422" spans="1:19" s="38" customFormat="1" ht="16.5" customHeight="1">
      <c r="A422" s="31"/>
      <c r="B422" s="31" t="s">
        <v>53</v>
      </c>
      <c r="C422" s="36"/>
      <c r="D422" s="36"/>
      <c r="E422" s="36" t="s">
        <v>349</v>
      </c>
      <c r="F422" s="37" t="s">
        <v>714</v>
      </c>
      <c r="G422" s="32">
        <f t="shared" si="34"/>
        <v>0</v>
      </c>
      <c r="H422" s="32">
        <f t="shared" si="35"/>
        <v>0</v>
      </c>
      <c r="I422" s="33">
        <v>0</v>
      </c>
      <c r="J422" s="33">
        <v>0</v>
      </c>
      <c r="K422" s="32"/>
      <c r="L422" s="32"/>
      <c r="M422" s="32">
        <f t="shared" si="37"/>
        <v>697</v>
      </c>
      <c r="N422" s="34">
        <f t="shared" si="36"/>
        <v>697</v>
      </c>
      <c r="O422" s="34">
        <v>697</v>
      </c>
      <c r="P422" s="34">
        <v>0</v>
      </c>
      <c r="Q422" s="34"/>
      <c r="R422" s="34"/>
      <c r="S422" s="34"/>
    </row>
    <row r="423" spans="1:19" s="38" customFormat="1" ht="16.5" customHeight="1">
      <c r="A423" s="31"/>
      <c r="B423" s="31" t="s">
        <v>160</v>
      </c>
      <c r="C423" s="36"/>
      <c r="D423" s="36"/>
      <c r="E423" s="36" t="s">
        <v>353</v>
      </c>
      <c r="F423" s="37" t="s">
        <v>715</v>
      </c>
      <c r="G423" s="32">
        <f t="shared" si="34"/>
        <v>0</v>
      </c>
      <c r="H423" s="32">
        <f t="shared" si="35"/>
        <v>0</v>
      </c>
      <c r="I423" s="33">
        <v>0</v>
      </c>
      <c r="J423" s="33">
        <v>0</v>
      </c>
      <c r="K423" s="32"/>
      <c r="L423" s="32"/>
      <c r="M423" s="32">
        <f t="shared" si="37"/>
        <v>5948</v>
      </c>
      <c r="N423" s="34">
        <f t="shared" si="36"/>
        <v>5948</v>
      </c>
      <c r="O423" s="34">
        <v>5948</v>
      </c>
      <c r="P423" s="34">
        <v>0</v>
      </c>
      <c r="Q423" s="34"/>
      <c r="R423" s="34"/>
      <c r="S423" s="34"/>
    </row>
    <row r="424" spans="1:19" s="38" customFormat="1" ht="16.5" customHeight="1">
      <c r="A424" s="31"/>
      <c r="B424" s="31" t="s">
        <v>77</v>
      </c>
      <c r="C424" s="36"/>
      <c r="D424" s="36"/>
      <c r="E424" s="36" t="s">
        <v>358</v>
      </c>
      <c r="F424" s="37" t="s">
        <v>719</v>
      </c>
      <c r="G424" s="32">
        <f t="shared" si="34"/>
        <v>0</v>
      </c>
      <c r="H424" s="32">
        <f t="shared" si="35"/>
        <v>0</v>
      </c>
      <c r="I424" s="33">
        <v>0</v>
      </c>
      <c r="J424" s="33">
        <v>0</v>
      </c>
      <c r="K424" s="32"/>
      <c r="L424" s="32"/>
      <c r="M424" s="32">
        <f t="shared" si="37"/>
        <v>5819.8</v>
      </c>
      <c r="N424" s="34">
        <f t="shared" si="36"/>
        <v>5674</v>
      </c>
      <c r="O424" s="34">
        <v>5674</v>
      </c>
      <c r="P424" s="34">
        <v>0</v>
      </c>
      <c r="Q424" s="34"/>
      <c r="R424" s="34"/>
      <c r="S424" s="34">
        <v>145.8</v>
      </c>
    </row>
    <row r="425" spans="1:19" s="38" customFormat="1" ht="16.5" customHeight="1">
      <c r="A425" s="31"/>
      <c r="B425" s="31" t="s">
        <v>394</v>
      </c>
      <c r="C425" s="36"/>
      <c r="D425" s="36" t="s">
        <v>326</v>
      </c>
      <c r="E425" s="36"/>
      <c r="F425" s="37" t="s">
        <v>720</v>
      </c>
      <c r="G425" s="32">
        <f t="shared" si="34"/>
        <v>0</v>
      </c>
      <c r="H425" s="32">
        <f t="shared" si="35"/>
        <v>0</v>
      </c>
      <c r="I425" s="33">
        <v>0</v>
      </c>
      <c r="J425" s="33">
        <v>0</v>
      </c>
      <c r="K425" s="32"/>
      <c r="L425" s="32">
        <f>VLOOKUP(B425,'[1]Sheet2'!$D$3:$E$611,2,0)</f>
        <v>0</v>
      </c>
      <c r="M425" s="32">
        <f t="shared" si="37"/>
        <v>17000</v>
      </c>
      <c r="N425" s="34">
        <f t="shared" si="36"/>
        <v>17000</v>
      </c>
      <c r="O425" s="34">
        <v>17000</v>
      </c>
      <c r="P425" s="34">
        <v>0</v>
      </c>
      <c r="Q425" s="34"/>
      <c r="R425" s="34"/>
      <c r="S425" s="34"/>
    </row>
    <row r="426" spans="1:19" s="38" customFormat="1" ht="16.5" customHeight="1">
      <c r="A426" s="31"/>
      <c r="B426" s="31" t="s">
        <v>302</v>
      </c>
      <c r="C426" s="36"/>
      <c r="D426" s="36"/>
      <c r="E426" s="36" t="s">
        <v>349</v>
      </c>
      <c r="F426" s="37" t="s">
        <v>721</v>
      </c>
      <c r="G426" s="32">
        <f t="shared" si="34"/>
        <v>0</v>
      </c>
      <c r="H426" s="32">
        <f t="shared" si="35"/>
        <v>0</v>
      </c>
      <c r="I426" s="33">
        <v>0</v>
      </c>
      <c r="J426" s="33">
        <v>0</v>
      </c>
      <c r="K426" s="32"/>
      <c r="L426" s="32"/>
      <c r="M426" s="32">
        <f t="shared" si="37"/>
        <v>15875</v>
      </c>
      <c r="N426" s="34">
        <f t="shared" si="36"/>
        <v>15875</v>
      </c>
      <c r="O426" s="34">
        <v>15875</v>
      </c>
      <c r="P426" s="34">
        <v>0</v>
      </c>
      <c r="Q426" s="34"/>
      <c r="R426" s="34"/>
      <c r="S426" s="34"/>
    </row>
    <row r="427" spans="1:19" s="38" customFormat="1" ht="16.5" customHeight="1">
      <c r="A427" s="31"/>
      <c r="B427" s="31" t="s">
        <v>303</v>
      </c>
      <c r="C427" s="36"/>
      <c r="D427" s="36"/>
      <c r="E427" s="36" t="s">
        <v>353</v>
      </c>
      <c r="F427" s="37" t="s">
        <v>722</v>
      </c>
      <c r="G427" s="32">
        <f t="shared" si="34"/>
        <v>0</v>
      </c>
      <c r="H427" s="32">
        <f t="shared" si="35"/>
        <v>0</v>
      </c>
      <c r="I427" s="33">
        <v>0</v>
      </c>
      <c r="J427" s="33">
        <v>0</v>
      </c>
      <c r="K427" s="32"/>
      <c r="L427" s="32"/>
      <c r="M427" s="32">
        <f t="shared" si="37"/>
        <v>255</v>
      </c>
      <c r="N427" s="34">
        <f t="shared" si="36"/>
        <v>255</v>
      </c>
      <c r="O427" s="34">
        <v>255</v>
      </c>
      <c r="P427" s="34">
        <v>0</v>
      </c>
      <c r="Q427" s="34"/>
      <c r="R427" s="34"/>
      <c r="S427" s="34"/>
    </row>
    <row r="428" spans="1:19" s="38" customFormat="1" ht="16.5" customHeight="1">
      <c r="A428" s="31"/>
      <c r="B428" s="31" t="s">
        <v>167</v>
      </c>
      <c r="C428" s="36"/>
      <c r="D428" s="36"/>
      <c r="E428" s="36" t="s">
        <v>358</v>
      </c>
      <c r="F428" s="37" t="s">
        <v>723</v>
      </c>
      <c r="G428" s="32">
        <f t="shared" si="34"/>
        <v>0</v>
      </c>
      <c r="H428" s="32">
        <f t="shared" si="35"/>
        <v>0</v>
      </c>
      <c r="I428" s="33">
        <v>0</v>
      </c>
      <c r="J428" s="33">
        <v>0</v>
      </c>
      <c r="K428" s="32"/>
      <c r="L428" s="32"/>
      <c r="M428" s="32">
        <f t="shared" si="37"/>
        <v>870</v>
      </c>
      <c r="N428" s="34">
        <f t="shared" si="36"/>
        <v>870</v>
      </c>
      <c r="O428" s="34">
        <v>870</v>
      </c>
      <c r="P428" s="34">
        <v>0</v>
      </c>
      <c r="Q428" s="34"/>
      <c r="R428" s="34"/>
      <c r="S428" s="34"/>
    </row>
    <row r="429" spans="1:19" s="38" customFormat="1" ht="16.5" customHeight="1">
      <c r="A429" s="31"/>
      <c r="B429" s="31" t="s">
        <v>993</v>
      </c>
      <c r="C429" s="36"/>
      <c r="D429" s="36" t="s">
        <v>358</v>
      </c>
      <c r="E429" s="36"/>
      <c r="F429" s="37" t="s">
        <v>724</v>
      </c>
      <c r="G429" s="32">
        <f t="shared" si="34"/>
        <v>1813.33</v>
      </c>
      <c r="H429" s="32">
        <f t="shared" si="35"/>
        <v>1813.33</v>
      </c>
      <c r="I429" s="33">
        <v>1813.33</v>
      </c>
      <c r="J429" s="33">
        <v>0</v>
      </c>
      <c r="K429" s="32"/>
      <c r="L429" s="32">
        <f>VLOOKUP(B429,'[1]Sheet2'!$D$3:$E$611,2,0)</f>
        <v>0</v>
      </c>
      <c r="M429" s="32">
        <f t="shared" si="37"/>
        <v>0</v>
      </c>
      <c r="N429" s="34">
        <f t="shared" si="36"/>
        <v>0</v>
      </c>
      <c r="O429" s="34">
        <v>0</v>
      </c>
      <c r="P429" s="34">
        <v>0</v>
      </c>
      <c r="Q429" s="34"/>
      <c r="R429" s="34"/>
      <c r="S429" s="34"/>
    </row>
    <row r="430" spans="1:19" s="38" customFormat="1" ht="16.5" customHeight="1">
      <c r="A430" s="31"/>
      <c r="B430" s="31" t="s">
        <v>49</v>
      </c>
      <c r="C430" s="36"/>
      <c r="D430" s="36"/>
      <c r="E430" s="36" t="s">
        <v>358</v>
      </c>
      <c r="F430" s="37" t="s">
        <v>725</v>
      </c>
      <c r="G430" s="32">
        <f t="shared" si="34"/>
        <v>1813.33</v>
      </c>
      <c r="H430" s="32">
        <f t="shared" si="35"/>
        <v>1813.33</v>
      </c>
      <c r="I430" s="33">
        <v>1813.33</v>
      </c>
      <c r="J430" s="33">
        <v>0</v>
      </c>
      <c r="K430" s="32"/>
      <c r="L430" s="32"/>
      <c r="M430" s="32">
        <f t="shared" si="37"/>
        <v>0</v>
      </c>
      <c r="N430" s="34">
        <f t="shared" si="36"/>
        <v>0</v>
      </c>
      <c r="O430" s="34">
        <v>0</v>
      </c>
      <c r="P430" s="34">
        <v>0</v>
      </c>
      <c r="Q430" s="34"/>
      <c r="R430" s="34"/>
      <c r="S430" s="34"/>
    </row>
    <row r="431" spans="1:19" s="35" customFormat="1" ht="16.5" customHeight="1">
      <c r="A431" s="31"/>
      <c r="B431" s="31" t="s">
        <v>368</v>
      </c>
      <c r="C431" s="36" t="s">
        <v>368</v>
      </c>
      <c r="D431" s="36"/>
      <c r="E431" s="36"/>
      <c r="F431" s="37" t="s">
        <v>25</v>
      </c>
      <c r="G431" s="32">
        <f t="shared" si="34"/>
        <v>12709.523653</v>
      </c>
      <c r="H431" s="32">
        <f t="shared" si="35"/>
        <v>10325.48</v>
      </c>
      <c r="I431" s="33">
        <v>10325.48</v>
      </c>
      <c r="J431" s="33">
        <v>0</v>
      </c>
      <c r="K431" s="32">
        <v>1576</v>
      </c>
      <c r="L431" s="32">
        <f>VLOOKUP(C431,'[1]市直（公共预算）'!$H$61:$I$78,2,0)</f>
        <v>808.043653</v>
      </c>
      <c r="M431" s="32">
        <f t="shared" si="37"/>
        <v>0</v>
      </c>
      <c r="N431" s="34">
        <f t="shared" si="36"/>
        <v>0</v>
      </c>
      <c r="O431" s="34">
        <v>0</v>
      </c>
      <c r="P431" s="34">
        <v>0</v>
      </c>
      <c r="Q431" s="34"/>
      <c r="R431" s="34"/>
      <c r="S431" s="34"/>
    </row>
    <row r="432" spans="1:19" s="38" customFormat="1" ht="16.5" customHeight="1">
      <c r="A432" s="31"/>
      <c r="B432" s="31" t="s">
        <v>994</v>
      </c>
      <c r="C432" s="36"/>
      <c r="D432" s="36" t="s">
        <v>349</v>
      </c>
      <c r="E432" s="36"/>
      <c r="F432" s="37" t="s">
        <v>726</v>
      </c>
      <c r="G432" s="32">
        <f t="shared" si="34"/>
        <v>8160</v>
      </c>
      <c r="H432" s="32">
        <f t="shared" si="35"/>
        <v>7310</v>
      </c>
      <c r="I432" s="33">
        <v>7310</v>
      </c>
      <c r="J432" s="33">
        <v>0</v>
      </c>
      <c r="K432" s="32">
        <v>82</v>
      </c>
      <c r="L432" s="32">
        <v>768</v>
      </c>
      <c r="M432" s="32">
        <f t="shared" si="37"/>
        <v>0</v>
      </c>
      <c r="N432" s="34">
        <f t="shared" si="36"/>
        <v>0</v>
      </c>
      <c r="O432" s="34">
        <v>0</v>
      </c>
      <c r="P432" s="34">
        <v>0</v>
      </c>
      <c r="Q432" s="34"/>
      <c r="R432" s="34"/>
      <c r="S432" s="34"/>
    </row>
    <row r="433" spans="1:19" s="38" customFormat="1" ht="16.5" customHeight="1">
      <c r="A433" s="31"/>
      <c r="B433" s="31" t="s">
        <v>995</v>
      </c>
      <c r="C433" s="36"/>
      <c r="D433" s="36"/>
      <c r="E433" s="36" t="s">
        <v>349</v>
      </c>
      <c r="F433" s="37" t="s">
        <v>407</v>
      </c>
      <c r="G433" s="32">
        <f t="shared" si="34"/>
        <v>2331.87</v>
      </c>
      <c r="H433" s="32">
        <f t="shared" si="35"/>
        <v>2331.87</v>
      </c>
      <c r="I433" s="33">
        <v>2331.87</v>
      </c>
      <c r="J433" s="33">
        <v>0</v>
      </c>
      <c r="K433" s="32"/>
      <c r="L433" s="32"/>
      <c r="M433" s="32">
        <f t="shared" si="37"/>
        <v>0</v>
      </c>
      <c r="N433" s="34">
        <f t="shared" si="36"/>
        <v>0</v>
      </c>
      <c r="O433" s="34">
        <v>0</v>
      </c>
      <c r="P433" s="34">
        <v>0</v>
      </c>
      <c r="Q433" s="34"/>
      <c r="R433" s="34"/>
      <c r="S433" s="34"/>
    </row>
    <row r="434" spans="1:19" s="38" customFormat="1" ht="16.5" customHeight="1">
      <c r="A434" s="31"/>
      <c r="B434" s="31" t="s">
        <v>996</v>
      </c>
      <c r="C434" s="36"/>
      <c r="D434" s="36"/>
      <c r="E434" s="36" t="s">
        <v>361</v>
      </c>
      <c r="F434" s="37" t="s">
        <v>373</v>
      </c>
      <c r="G434" s="32">
        <f t="shared" si="34"/>
        <v>1979.86</v>
      </c>
      <c r="H434" s="32">
        <f t="shared" si="35"/>
        <v>1979.86</v>
      </c>
      <c r="I434" s="33">
        <v>1979.86</v>
      </c>
      <c r="J434" s="33">
        <v>0</v>
      </c>
      <c r="K434" s="32"/>
      <c r="L434" s="32"/>
      <c r="M434" s="32">
        <f t="shared" si="37"/>
        <v>0</v>
      </c>
      <c r="N434" s="34">
        <f t="shared" si="36"/>
        <v>0</v>
      </c>
      <c r="O434" s="34">
        <v>0</v>
      </c>
      <c r="P434" s="34">
        <v>0</v>
      </c>
      <c r="Q434" s="34"/>
      <c r="R434" s="34"/>
      <c r="S434" s="34"/>
    </row>
    <row r="435" spans="1:19" s="38" customFormat="1" ht="16.5" customHeight="1">
      <c r="A435" s="31"/>
      <c r="B435" s="31" t="s">
        <v>91</v>
      </c>
      <c r="C435" s="36"/>
      <c r="D435" s="36"/>
      <c r="E435" s="36" t="s">
        <v>362</v>
      </c>
      <c r="F435" s="37" t="s">
        <v>727</v>
      </c>
      <c r="G435" s="32">
        <f t="shared" si="34"/>
        <v>393.886793</v>
      </c>
      <c r="H435" s="32">
        <f t="shared" si="35"/>
        <v>257</v>
      </c>
      <c r="I435" s="33">
        <v>257</v>
      </c>
      <c r="J435" s="33">
        <v>0</v>
      </c>
      <c r="K435" s="32"/>
      <c r="L435" s="32">
        <f>VLOOKUP(B435,'[1]市直（公共预算）'!$B$2:$C$116,2,0)</f>
        <v>136.886793</v>
      </c>
      <c r="M435" s="32">
        <f t="shared" si="37"/>
        <v>0</v>
      </c>
      <c r="N435" s="34">
        <f t="shared" si="36"/>
        <v>0</v>
      </c>
      <c r="O435" s="34">
        <v>0</v>
      </c>
      <c r="P435" s="34">
        <v>0</v>
      </c>
      <c r="Q435" s="34"/>
      <c r="R435" s="34"/>
      <c r="S435" s="34"/>
    </row>
    <row r="436" spans="1:19" s="38" customFormat="1" ht="16.5" customHeight="1">
      <c r="A436" s="31"/>
      <c r="B436" s="31" t="s">
        <v>246</v>
      </c>
      <c r="C436" s="36"/>
      <c r="D436" s="36"/>
      <c r="E436" s="36" t="s">
        <v>359</v>
      </c>
      <c r="F436" s="37" t="s">
        <v>728</v>
      </c>
      <c r="G436" s="32">
        <f t="shared" si="34"/>
        <v>37</v>
      </c>
      <c r="H436" s="32">
        <f t="shared" si="35"/>
        <v>8</v>
      </c>
      <c r="I436" s="33">
        <v>8</v>
      </c>
      <c r="J436" s="33">
        <v>0</v>
      </c>
      <c r="K436" s="32">
        <v>25</v>
      </c>
      <c r="L436" s="32">
        <f>VLOOKUP(B436,'[1]市直（公共预算）'!$B$2:$C$116,2,0)</f>
        <v>4</v>
      </c>
      <c r="M436" s="32">
        <f t="shared" si="37"/>
        <v>0</v>
      </c>
      <c r="N436" s="34">
        <f t="shared" si="36"/>
        <v>0</v>
      </c>
      <c r="O436" s="34">
        <v>0</v>
      </c>
      <c r="P436" s="34">
        <v>0</v>
      </c>
      <c r="Q436" s="34"/>
      <c r="R436" s="34"/>
      <c r="S436" s="34"/>
    </row>
    <row r="437" spans="1:19" s="38" customFormat="1" ht="16.5" customHeight="1">
      <c r="A437" s="31"/>
      <c r="B437" s="31" t="s">
        <v>249</v>
      </c>
      <c r="C437" s="36"/>
      <c r="D437" s="36"/>
      <c r="E437" s="36" t="s">
        <v>370</v>
      </c>
      <c r="F437" s="37" t="s">
        <v>729</v>
      </c>
      <c r="G437" s="32">
        <f t="shared" si="34"/>
        <v>254.72181</v>
      </c>
      <c r="H437" s="32">
        <f t="shared" si="35"/>
        <v>57</v>
      </c>
      <c r="I437" s="33">
        <v>57</v>
      </c>
      <c r="J437" s="33">
        <v>0</v>
      </c>
      <c r="K437" s="32">
        <v>57</v>
      </c>
      <c r="L437" s="32">
        <f>VLOOKUP(B437,'[1]市直（公共预算）'!$B$2:$C$116,2,0)</f>
        <v>140.72181</v>
      </c>
      <c r="M437" s="32">
        <f t="shared" si="37"/>
        <v>0</v>
      </c>
      <c r="N437" s="34">
        <f t="shared" si="36"/>
        <v>0</v>
      </c>
      <c r="O437" s="34">
        <v>0</v>
      </c>
      <c r="P437" s="34">
        <v>0</v>
      </c>
      <c r="Q437" s="34"/>
      <c r="R437" s="34"/>
      <c r="S437" s="34"/>
    </row>
    <row r="438" spans="1:19" s="38" customFormat="1" ht="16.5" customHeight="1">
      <c r="A438" s="31"/>
      <c r="B438" s="31" t="s">
        <v>90</v>
      </c>
      <c r="C438" s="36"/>
      <c r="D438" s="36"/>
      <c r="E438" s="36" t="s">
        <v>322</v>
      </c>
      <c r="F438" s="37" t="s">
        <v>730</v>
      </c>
      <c r="G438" s="32">
        <f t="shared" si="34"/>
        <v>158.07</v>
      </c>
      <c r="H438" s="32">
        <f t="shared" si="35"/>
        <v>158.07</v>
      </c>
      <c r="I438" s="33">
        <v>158.07</v>
      </c>
      <c r="J438" s="33">
        <v>0</v>
      </c>
      <c r="K438" s="32"/>
      <c r="L438" s="32"/>
      <c r="M438" s="32">
        <f t="shared" si="37"/>
        <v>0</v>
      </c>
      <c r="N438" s="34">
        <f t="shared" si="36"/>
        <v>0</v>
      </c>
      <c r="O438" s="34">
        <v>0</v>
      </c>
      <c r="P438" s="34">
        <v>0</v>
      </c>
      <c r="Q438" s="34"/>
      <c r="R438" s="34"/>
      <c r="S438" s="34"/>
    </row>
    <row r="439" spans="1:19" s="38" customFormat="1" ht="16.5" customHeight="1">
      <c r="A439" s="31"/>
      <c r="B439" s="31" t="s">
        <v>87</v>
      </c>
      <c r="C439" s="36"/>
      <c r="D439" s="36"/>
      <c r="E439" s="36" t="s">
        <v>330</v>
      </c>
      <c r="F439" s="37" t="s">
        <v>731</v>
      </c>
      <c r="G439" s="32">
        <f t="shared" si="34"/>
        <v>24</v>
      </c>
      <c r="H439" s="32">
        <f t="shared" si="35"/>
        <v>24</v>
      </c>
      <c r="I439" s="33">
        <v>24</v>
      </c>
      <c r="J439" s="33">
        <v>0</v>
      </c>
      <c r="K439" s="32"/>
      <c r="L439" s="32"/>
      <c r="M439" s="32">
        <f t="shared" si="37"/>
        <v>0</v>
      </c>
      <c r="N439" s="34">
        <f t="shared" si="36"/>
        <v>0</v>
      </c>
      <c r="O439" s="34">
        <v>0</v>
      </c>
      <c r="P439" s="34">
        <v>0</v>
      </c>
      <c r="Q439" s="34"/>
      <c r="R439" s="34"/>
      <c r="S439" s="34"/>
    </row>
    <row r="440" spans="1:19" s="38" customFormat="1" ht="16.5" customHeight="1">
      <c r="A440" s="31"/>
      <c r="B440" s="31" t="s">
        <v>247</v>
      </c>
      <c r="C440" s="36"/>
      <c r="D440" s="36"/>
      <c r="E440" s="36" t="s">
        <v>333</v>
      </c>
      <c r="F440" s="37" t="s">
        <v>732</v>
      </c>
      <c r="G440" s="32">
        <f t="shared" si="34"/>
        <v>300</v>
      </c>
      <c r="H440" s="32">
        <f t="shared" si="35"/>
        <v>300</v>
      </c>
      <c r="I440" s="33">
        <v>300</v>
      </c>
      <c r="J440" s="33">
        <v>0</v>
      </c>
      <c r="K440" s="32"/>
      <c r="L440" s="32"/>
      <c r="M440" s="32">
        <f t="shared" si="37"/>
        <v>0</v>
      </c>
      <c r="N440" s="34">
        <f t="shared" si="36"/>
        <v>0</v>
      </c>
      <c r="O440" s="34">
        <v>0</v>
      </c>
      <c r="P440" s="34">
        <v>0</v>
      </c>
      <c r="Q440" s="34"/>
      <c r="R440" s="34"/>
      <c r="S440" s="34"/>
    </row>
    <row r="441" spans="1:19" s="38" customFormat="1" ht="16.5" customHeight="1">
      <c r="A441" s="31"/>
      <c r="B441" s="31" t="s">
        <v>86</v>
      </c>
      <c r="C441" s="36"/>
      <c r="D441" s="36"/>
      <c r="E441" s="36" t="s">
        <v>344</v>
      </c>
      <c r="F441" s="37" t="s">
        <v>733</v>
      </c>
      <c r="G441" s="32">
        <f t="shared" si="34"/>
        <v>80</v>
      </c>
      <c r="H441" s="32">
        <f t="shared" si="35"/>
        <v>40</v>
      </c>
      <c r="I441" s="33">
        <v>40</v>
      </c>
      <c r="J441" s="33">
        <v>0</v>
      </c>
      <c r="K441" s="32"/>
      <c r="L441" s="32">
        <f>VLOOKUP(B441,'[1]市直（公共预算）'!$B$2:$C$116,2,0)</f>
        <v>40</v>
      </c>
      <c r="M441" s="32">
        <f t="shared" si="37"/>
        <v>0</v>
      </c>
      <c r="N441" s="34">
        <f t="shared" si="36"/>
        <v>0</v>
      </c>
      <c r="O441" s="34">
        <v>0</v>
      </c>
      <c r="P441" s="34">
        <v>0</v>
      </c>
      <c r="Q441" s="34"/>
      <c r="R441" s="34"/>
      <c r="S441" s="34"/>
    </row>
    <row r="442" spans="1:19" s="38" customFormat="1" ht="16.5" customHeight="1">
      <c r="A442" s="31"/>
      <c r="B442" s="31" t="s">
        <v>37</v>
      </c>
      <c r="C442" s="36"/>
      <c r="D442" s="36"/>
      <c r="E442" s="36" t="s">
        <v>369</v>
      </c>
      <c r="F442" s="37" t="s">
        <v>734</v>
      </c>
      <c r="G442" s="32">
        <f t="shared" si="34"/>
        <v>83</v>
      </c>
      <c r="H442" s="32">
        <f t="shared" si="35"/>
        <v>83</v>
      </c>
      <c r="I442" s="33">
        <v>83</v>
      </c>
      <c r="J442" s="33">
        <v>0</v>
      </c>
      <c r="K442" s="32"/>
      <c r="L442" s="32"/>
      <c r="M442" s="32">
        <f t="shared" si="37"/>
        <v>0</v>
      </c>
      <c r="N442" s="34">
        <f t="shared" si="36"/>
        <v>0</v>
      </c>
      <c r="O442" s="34">
        <v>0</v>
      </c>
      <c r="P442" s="34">
        <v>0</v>
      </c>
      <c r="Q442" s="34"/>
      <c r="R442" s="34"/>
      <c r="S442" s="34"/>
    </row>
    <row r="443" spans="1:19" s="38" customFormat="1" ht="16.5" customHeight="1">
      <c r="A443" s="31"/>
      <c r="B443" s="31" t="s">
        <v>85</v>
      </c>
      <c r="C443" s="36"/>
      <c r="D443" s="36"/>
      <c r="E443" s="36" t="s">
        <v>358</v>
      </c>
      <c r="F443" s="37" t="s">
        <v>735</v>
      </c>
      <c r="G443" s="32">
        <f t="shared" si="34"/>
        <v>2517.33</v>
      </c>
      <c r="H443" s="32">
        <f t="shared" si="35"/>
        <v>2071.33</v>
      </c>
      <c r="I443" s="33">
        <v>2071.33</v>
      </c>
      <c r="J443" s="33">
        <v>0</v>
      </c>
      <c r="K443" s="32"/>
      <c r="L443" s="32">
        <v>446</v>
      </c>
      <c r="M443" s="32">
        <f t="shared" si="37"/>
        <v>0</v>
      </c>
      <c r="N443" s="34">
        <f t="shared" si="36"/>
        <v>0</v>
      </c>
      <c r="O443" s="34">
        <v>0</v>
      </c>
      <c r="P443" s="34">
        <v>0</v>
      </c>
      <c r="Q443" s="34"/>
      <c r="R443" s="34"/>
      <c r="S443" s="34"/>
    </row>
    <row r="444" spans="1:19" s="38" customFormat="1" ht="16.5" customHeight="1">
      <c r="A444" s="31"/>
      <c r="B444" s="31" t="s">
        <v>997</v>
      </c>
      <c r="C444" s="36"/>
      <c r="D444" s="36" t="s">
        <v>353</v>
      </c>
      <c r="E444" s="36"/>
      <c r="F444" s="37" t="s">
        <v>736</v>
      </c>
      <c r="G444" s="32">
        <f t="shared" si="34"/>
        <v>2242</v>
      </c>
      <c r="H444" s="32">
        <f t="shared" si="35"/>
        <v>1064</v>
      </c>
      <c r="I444" s="33">
        <v>1064</v>
      </c>
      <c r="J444" s="33">
        <v>0</v>
      </c>
      <c r="K444" s="32">
        <v>1178</v>
      </c>
      <c r="L444" s="32">
        <f>VLOOKUP(B444,'[1]Sheet2'!$D$3:$E$611,2,0)</f>
        <v>0</v>
      </c>
      <c r="M444" s="32">
        <f t="shared" si="37"/>
        <v>0</v>
      </c>
      <c r="N444" s="34">
        <f t="shared" si="36"/>
        <v>0</v>
      </c>
      <c r="O444" s="34">
        <v>0</v>
      </c>
      <c r="P444" s="34">
        <v>0</v>
      </c>
      <c r="Q444" s="34"/>
      <c r="R444" s="34"/>
      <c r="S444" s="34"/>
    </row>
    <row r="445" spans="1:19" s="38" customFormat="1" ht="16.5" customHeight="1">
      <c r="A445" s="31"/>
      <c r="B445" s="31" t="s">
        <v>998</v>
      </c>
      <c r="C445" s="36"/>
      <c r="D445" s="36"/>
      <c r="E445" s="36" t="s">
        <v>349</v>
      </c>
      <c r="F445" s="37" t="s">
        <v>407</v>
      </c>
      <c r="G445" s="32">
        <f t="shared" si="34"/>
        <v>605.51</v>
      </c>
      <c r="H445" s="32">
        <f t="shared" si="35"/>
        <v>605.51</v>
      </c>
      <c r="I445" s="33">
        <v>605.51</v>
      </c>
      <c r="J445" s="33">
        <v>0</v>
      </c>
      <c r="K445" s="32"/>
      <c r="L445" s="32"/>
      <c r="M445" s="32">
        <f t="shared" si="37"/>
        <v>0</v>
      </c>
      <c r="N445" s="34">
        <f t="shared" si="36"/>
        <v>0</v>
      </c>
      <c r="O445" s="34">
        <v>0</v>
      </c>
      <c r="P445" s="34">
        <v>0</v>
      </c>
      <c r="Q445" s="34"/>
      <c r="R445" s="34"/>
      <c r="S445" s="34"/>
    </row>
    <row r="446" spans="1:19" s="38" customFormat="1" ht="16.5" customHeight="1">
      <c r="A446" s="31"/>
      <c r="B446" s="31" t="s">
        <v>999</v>
      </c>
      <c r="C446" s="36"/>
      <c r="D446" s="36"/>
      <c r="E446" s="36" t="s">
        <v>361</v>
      </c>
      <c r="F446" s="37" t="s">
        <v>737</v>
      </c>
      <c r="G446" s="32">
        <f t="shared" si="34"/>
        <v>237.99</v>
      </c>
      <c r="H446" s="32">
        <f t="shared" si="35"/>
        <v>237.99</v>
      </c>
      <c r="I446" s="33">
        <v>237.99</v>
      </c>
      <c r="J446" s="33">
        <v>0</v>
      </c>
      <c r="K446" s="32"/>
      <c r="L446" s="32"/>
      <c r="M446" s="32">
        <f t="shared" si="37"/>
        <v>0</v>
      </c>
      <c r="N446" s="34">
        <f t="shared" si="36"/>
        <v>0</v>
      </c>
      <c r="O446" s="34">
        <v>0</v>
      </c>
      <c r="P446" s="34">
        <v>0</v>
      </c>
      <c r="Q446" s="34"/>
      <c r="R446" s="34"/>
      <c r="S446" s="34"/>
    </row>
    <row r="447" spans="1:19" s="38" customFormat="1" ht="16.5" customHeight="1">
      <c r="A447" s="31"/>
      <c r="B447" s="31" t="s">
        <v>253</v>
      </c>
      <c r="C447" s="36"/>
      <c r="D447" s="36"/>
      <c r="E447" s="36" t="s">
        <v>362</v>
      </c>
      <c r="F447" s="37" t="s">
        <v>738</v>
      </c>
      <c r="G447" s="32">
        <f t="shared" si="34"/>
        <v>9.200000000000001</v>
      </c>
      <c r="H447" s="32">
        <f t="shared" si="35"/>
        <v>9.200000000000001</v>
      </c>
      <c r="I447" s="33">
        <v>9.200000000000001</v>
      </c>
      <c r="J447" s="33">
        <v>0</v>
      </c>
      <c r="K447" s="32"/>
      <c r="L447" s="32"/>
      <c r="M447" s="32">
        <f t="shared" si="37"/>
        <v>0</v>
      </c>
      <c r="N447" s="34">
        <f t="shared" si="36"/>
        <v>0</v>
      </c>
      <c r="O447" s="34">
        <v>0</v>
      </c>
      <c r="P447" s="34">
        <v>0</v>
      </c>
      <c r="Q447" s="34"/>
      <c r="R447" s="34"/>
      <c r="S447" s="34"/>
    </row>
    <row r="448" spans="1:19" s="38" customFormat="1" ht="16.5" customHeight="1">
      <c r="A448" s="31"/>
      <c r="B448" s="31" t="s">
        <v>250</v>
      </c>
      <c r="C448" s="36"/>
      <c r="D448" s="36"/>
      <c r="E448" s="36" t="s">
        <v>324</v>
      </c>
      <c r="F448" s="37" t="s">
        <v>739</v>
      </c>
      <c r="G448" s="32">
        <f t="shared" si="34"/>
        <v>60</v>
      </c>
      <c r="H448" s="32">
        <f t="shared" si="35"/>
        <v>60</v>
      </c>
      <c r="I448" s="33">
        <v>60</v>
      </c>
      <c r="J448" s="33">
        <v>0</v>
      </c>
      <c r="K448" s="32"/>
      <c r="L448" s="32"/>
      <c r="M448" s="32">
        <f t="shared" si="37"/>
        <v>0</v>
      </c>
      <c r="N448" s="34">
        <f t="shared" si="36"/>
        <v>0</v>
      </c>
      <c r="O448" s="34">
        <v>0</v>
      </c>
      <c r="P448" s="34">
        <v>0</v>
      </c>
      <c r="Q448" s="34"/>
      <c r="R448" s="34"/>
      <c r="S448" s="34"/>
    </row>
    <row r="449" spans="1:19" s="38" customFormat="1" ht="16.5" customHeight="1">
      <c r="A449" s="31"/>
      <c r="B449" s="31" t="s">
        <v>252</v>
      </c>
      <c r="C449" s="36"/>
      <c r="D449" s="36"/>
      <c r="E449" s="36" t="s">
        <v>325</v>
      </c>
      <c r="F449" s="37" t="s">
        <v>740</v>
      </c>
      <c r="G449" s="32">
        <f t="shared" si="34"/>
        <v>55</v>
      </c>
      <c r="H449" s="32">
        <f t="shared" si="35"/>
        <v>55</v>
      </c>
      <c r="I449" s="33">
        <v>55</v>
      </c>
      <c r="J449" s="33">
        <v>0</v>
      </c>
      <c r="K449" s="32"/>
      <c r="L449" s="32"/>
      <c r="M449" s="32">
        <f t="shared" si="37"/>
        <v>0</v>
      </c>
      <c r="N449" s="34">
        <f t="shared" si="36"/>
        <v>0</v>
      </c>
      <c r="O449" s="34">
        <v>0</v>
      </c>
      <c r="P449" s="34">
        <v>0</v>
      </c>
      <c r="Q449" s="34"/>
      <c r="R449" s="34"/>
      <c r="S449" s="34"/>
    </row>
    <row r="450" spans="1:19" s="38" customFormat="1" ht="16.5" customHeight="1">
      <c r="A450" s="31"/>
      <c r="B450" s="31" t="s">
        <v>251</v>
      </c>
      <c r="C450" s="36"/>
      <c r="D450" s="36"/>
      <c r="E450" s="36" t="s">
        <v>358</v>
      </c>
      <c r="F450" s="37" t="s">
        <v>741</v>
      </c>
      <c r="G450" s="32">
        <f t="shared" si="34"/>
        <v>1274</v>
      </c>
      <c r="H450" s="32">
        <f t="shared" si="35"/>
        <v>96</v>
      </c>
      <c r="I450" s="33">
        <v>96</v>
      </c>
      <c r="J450" s="33">
        <v>0</v>
      </c>
      <c r="K450" s="32">
        <v>1178</v>
      </c>
      <c r="L450" s="32"/>
      <c r="M450" s="32">
        <f t="shared" si="37"/>
        <v>0</v>
      </c>
      <c r="N450" s="34">
        <f t="shared" si="36"/>
        <v>0</v>
      </c>
      <c r="O450" s="34">
        <v>0</v>
      </c>
      <c r="P450" s="34">
        <v>0</v>
      </c>
      <c r="Q450" s="34"/>
      <c r="R450" s="34"/>
      <c r="S450" s="34"/>
    </row>
    <row r="451" spans="1:19" s="38" customFormat="1" ht="16.5" customHeight="1">
      <c r="A451" s="31"/>
      <c r="B451" s="31" t="s">
        <v>1000</v>
      </c>
      <c r="C451" s="36"/>
      <c r="D451" s="36" t="s">
        <v>356</v>
      </c>
      <c r="E451" s="36"/>
      <c r="F451" s="37" t="s">
        <v>742</v>
      </c>
      <c r="G451" s="32">
        <f t="shared" si="34"/>
        <v>2173.93955</v>
      </c>
      <c r="H451" s="32">
        <f t="shared" si="35"/>
        <v>1887</v>
      </c>
      <c r="I451" s="33">
        <v>1887</v>
      </c>
      <c r="J451" s="33">
        <v>0</v>
      </c>
      <c r="K451" s="32">
        <v>253</v>
      </c>
      <c r="L451" s="32">
        <f>VLOOKUP(B451,'[1]Sheet2'!$D$3:$E$611,2,0)</f>
        <v>33.93955</v>
      </c>
      <c r="M451" s="32">
        <f t="shared" si="37"/>
        <v>0</v>
      </c>
      <c r="N451" s="34">
        <f t="shared" si="36"/>
        <v>0</v>
      </c>
      <c r="O451" s="34">
        <v>0</v>
      </c>
      <c r="P451" s="34">
        <v>0</v>
      </c>
      <c r="Q451" s="34"/>
      <c r="R451" s="34"/>
      <c r="S451" s="34"/>
    </row>
    <row r="452" spans="1:19" s="38" customFormat="1" ht="16.5" customHeight="1">
      <c r="A452" s="31"/>
      <c r="B452" s="31" t="s">
        <v>1001</v>
      </c>
      <c r="C452" s="36"/>
      <c r="D452" s="36"/>
      <c r="E452" s="36" t="s">
        <v>349</v>
      </c>
      <c r="F452" s="37" t="s">
        <v>407</v>
      </c>
      <c r="G452" s="32">
        <f t="shared" si="34"/>
        <v>631.13</v>
      </c>
      <c r="H452" s="32">
        <f t="shared" si="35"/>
        <v>631.13</v>
      </c>
      <c r="I452" s="33">
        <v>631.13</v>
      </c>
      <c r="J452" s="33">
        <v>0</v>
      </c>
      <c r="K452" s="32"/>
      <c r="L452" s="32"/>
      <c r="M452" s="32">
        <f t="shared" si="37"/>
        <v>0</v>
      </c>
      <c r="N452" s="34">
        <f t="shared" si="36"/>
        <v>0</v>
      </c>
      <c r="O452" s="34">
        <v>0</v>
      </c>
      <c r="P452" s="34">
        <v>0</v>
      </c>
      <c r="Q452" s="34"/>
      <c r="R452" s="34"/>
      <c r="S452" s="34"/>
    </row>
    <row r="453" spans="1:19" s="38" customFormat="1" ht="16.5" customHeight="1">
      <c r="A453" s="31"/>
      <c r="B453" s="31" t="s">
        <v>239</v>
      </c>
      <c r="C453" s="36"/>
      <c r="D453" s="36"/>
      <c r="E453" s="36" t="s">
        <v>361</v>
      </c>
      <c r="F453" s="37" t="s">
        <v>743</v>
      </c>
      <c r="G453" s="32">
        <f t="shared" si="34"/>
        <v>323</v>
      </c>
      <c r="H453" s="32">
        <f t="shared" si="35"/>
        <v>323</v>
      </c>
      <c r="I453" s="33">
        <v>323</v>
      </c>
      <c r="J453" s="33">
        <v>0</v>
      </c>
      <c r="K453" s="32"/>
      <c r="L453" s="32"/>
      <c r="M453" s="32">
        <f t="shared" si="37"/>
        <v>0</v>
      </c>
      <c r="N453" s="34">
        <f t="shared" si="36"/>
        <v>0</v>
      </c>
      <c r="O453" s="34">
        <v>0</v>
      </c>
      <c r="P453" s="34">
        <v>0</v>
      </c>
      <c r="Q453" s="34"/>
      <c r="R453" s="34"/>
      <c r="S453" s="34"/>
    </row>
    <row r="454" spans="1:19" s="38" customFormat="1" ht="16.5" customHeight="1">
      <c r="A454" s="31"/>
      <c r="B454" s="31" t="s">
        <v>237</v>
      </c>
      <c r="C454" s="36"/>
      <c r="D454" s="36"/>
      <c r="E454" s="36" t="s">
        <v>351</v>
      </c>
      <c r="F454" s="37" t="s">
        <v>744</v>
      </c>
      <c r="G454" s="32">
        <f t="shared" si="34"/>
        <v>198.52</v>
      </c>
      <c r="H454" s="32">
        <f t="shared" si="35"/>
        <v>198.52</v>
      </c>
      <c r="I454" s="33">
        <v>198.52</v>
      </c>
      <c r="J454" s="33">
        <v>0</v>
      </c>
      <c r="K454" s="32"/>
      <c r="L454" s="32"/>
      <c r="M454" s="32">
        <f t="shared" si="37"/>
        <v>0</v>
      </c>
      <c r="N454" s="34">
        <f t="shared" si="36"/>
        <v>0</v>
      </c>
      <c r="O454" s="34">
        <v>0</v>
      </c>
      <c r="P454" s="34">
        <v>0</v>
      </c>
      <c r="Q454" s="34"/>
      <c r="R454" s="34"/>
      <c r="S454" s="34"/>
    </row>
    <row r="455" spans="1:19" s="38" customFormat="1" ht="16.5" customHeight="1">
      <c r="A455" s="31"/>
      <c r="B455" s="31" t="s">
        <v>241</v>
      </c>
      <c r="C455" s="36"/>
      <c r="D455" s="36"/>
      <c r="E455" s="36" t="s">
        <v>362</v>
      </c>
      <c r="F455" s="37" t="s">
        <v>745</v>
      </c>
      <c r="G455" s="32">
        <f t="shared" si="34"/>
        <v>52</v>
      </c>
      <c r="H455" s="32">
        <f t="shared" si="35"/>
        <v>52</v>
      </c>
      <c r="I455" s="33">
        <v>52</v>
      </c>
      <c r="J455" s="33">
        <v>0</v>
      </c>
      <c r="K455" s="32"/>
      <c r="L455" s="32"/>
      <c r="M455" s="32">
        <f t="shared" si="37"/>
        <v>0</v>
      </c>
      <c r="N455" s="34">
        <f t="shared" si="36"/>
        <v>0</v>
      </c>
      <c r="O455" s="34">
        <v>0</v>
      </c>
      <c r="P455" s="34">
        <v>0</v>
      </c>
      <c r="Q455" s="34"/>
      <c r="R455" s="34"/>
      <c r="S455" s="34"/>
    </row>
    <row r="456" spans="1:19" s="38" customFormat="1" ht="16.5" customHeight="1">
      <c r="A456" s="31"/>
      <c r="B456" s="31" t="s">
        <v>245</v>
      </c>
      <c r="C456" s="36"/>
      <c r="D456" s="36"/>
      <c r="E456" s="36" t="s">
        <v>322</v>
      </c>
      <c r="F456" s="37" t="s">
        <v>746</v>
      </c>
      <c r="G456" s="32">
        <f t="shared" si="34"/>
        <v>40</v>
      </c>
      <c r="H456" s="32">
        <f t="shared" si="35"/>
        <v>40</v>
      </c>
      <c r="I456" s="33">
        <v>40</v>
      </c>
      <c r="J456" s="33">
        <v>0</v>
      </c>
      <c r="K456" s="32"/>
      <c r="L456" s="32"/>
      <c r="M456" s="32">
        <f t="shared" si="37"/>
        <v>0</v>
      </c>
      <c r="N456" s="34">
        <f t="shared" si="36"/>
        <v>0</v>
      </c>
      <c r="O456" s="34">
        <v>0</v>
      </c>
      <c r="P456" s="34">
        <v>0</v>
      </c>
      <c r="Q456" s="34"/>
      <c r="R456" s="34"/>
      <c r="S456" s="34"/>
    </row>
    <row r="457" spans="1:19" s="38" customFormat="1" ht="16.5" customHeight="1">
      <c r="A457" s="31"/>
      <c r="B457" s="31" t="s">
        <v>240</v>
      </c>
      <c r="C457" s="36"/>
      <c r="D457" s="36"/>
      <c r="E457" s="36" t="s">
        <v>324</v>
      </c>
      <c r="F457" s="37" t="s">
        <v>747</v>
      </c>
      <c r="G457" s="32">
        <f t="shared" si="34"/>
        <v>32</v>
      </c>
      <c r="H457" s="32">
        <f t="shared" si="35"/>
        <v>32</v>
      </c>
      <c r="I457" s="33">
        <v>32</v>
      </c>
      <c r="J457" s="33">
        <v>0</v>
      </c>
      <c r="K457" s="32"/>
      <c r="L457" s="32"/>
      <c r="M457" s="32">
        <f t="shared" si="37"/>
        <v>0</v>
      </c>
      <c r="N457" s="34">
        <f t="shared" si="36"/>
        <v>0</v>
      </c>
      <c r="O457" s="34">
        <v>0</v>
      </c>
      <c r="P457" s="34">
        <v>0</v>
      </c>
      <c r="Q457" s="34"/>
      <c r="R457" s="34"/>
      <c r="S457" s="34"/>
    </row>
    <row r="458" spans="1:19" s="38" customFormat="1" ht="16.5" customHeight="1">
      <c r="A458" s="31"/>
      <c r="B458" s="31" t="s">
        <v>238</v>
      </c>
      <c r="C458" s="36"/>
      <c r="D458" s="36"/>
      <c r="E458" s="36" t="s">
        <v>326</v>
      </c>
      <c r="F458" s="37" t="s">
        <v>748</v>
      </c>
      <c r="G458" s="32">
        <f t="shared" si="34"/>
        <v>229.93955</v>
      </c>
      <c r="H458" s="32">
        <f t="shared" si="35"/>
        <v>196</v>
      </c>
      <c r="I458" s="33">
        <v>196</v>
      </c>
      <c r="J458" s="33">
        <v>0</v>
      </c>
      <c r="K458" s="32"/>
      <c r="L458" s="32">
        <f>VLOOKUP(B458,'[1]市直（公共预算）'!$B$2:$C$116,2,0)</f>
        <v>33.93955</v>
      </c>
      <c r="M458" s="32">
        <f t="shared" si="37"/>
        <v>0</v>
      </c>
      <c r="N458" s="34">
        <f t="shared" si="36"/>
        <v>0</v>
      </c>
      <c r="O458" s="34">
        <v>0</v>
      </c>
      <c r="P458" s="34">
        <v>0</v>
      </c>
      <c r="Q458" s="34"/>
      <c r="R458" s="34"/>
      <c r="S458" s="34"/>
    </row>
    <row r="459" spans="1:19" s="38" customFormat="1" ht="16.5" customHeight="1">
      <c r="A459" s="31"/>
      <c r="B459" s="31" t="s">
        <v>1002</v>
      </c>
      <c r="C459" s="36"/>
      <c r="D459" s="36"/>
      <c r="E459" s="40" t="s">
        <v>1100</v>
      </c>
      <c r="F459" s="37" t="s">
        <v>1101</v>
      </c>
      <c r="G459" s="32">
        <f t="shared" si="34"/>
        <v>253</v>
      </c>
      <c r="H459" s="32"/>
      <c r="I459" s="33"/>
      <c r="J459" s="33"/>
      <c r="K459" s="32">
        <v>253</v>
      </c>
      <c r="L459" s="32"/>
      <c r="M459" s="32"/>
      <c r="N459" s="34"/>
      <c r="O459" s="34"/>
      <c r="P459" s="34"/>
      <c r="Q459" s="34"/>
      <c r="R459" s="34"/>
      <c r="S459" s="34"/>
    </row>
    <row r="460" spans="1:19" s="38" customFormat="1" ht="16.5" customHeight="1">
      <c r="A460" s="31"/>
      <c r="B460" s="31" t="s">
        <v>244</v>
      </c>
      <c r="C460" s="36"/>
      <c r="D460" s="36"/>
      <c r="E460" s="36" t="s">
        <v>333</v>
      </c>
      <c r="F460" s="37" t="s">
        <v>749</v>
      </c>
      <c r="G460" s="32">
        <f t="shared" si="34"/>
        <v>38</v>
      </c>
      <c r="H460" s="32">
        <f t="shared" si="35"/>
        <v>38</v>
      </c>
      <c r="I460" s="33">
        <v>38</v>
      </c>
      <c r="J460" s="33">
        <v>0</v>
      </c>
      <c r="K460" s="32"/>
      <c r="L460" s="32"/>
      <c r="M460" s="32">
        <f aca="true" t="shared" si="38" ref="M460:M471">N460+R460+S460</f>
        <v>0</v>
      </c>
      <c r="N460" s="34">
        <f t="shared" si="36"/>
        <v>0</v>
      </c>
      <c r="O460" s="34">
        <v>0</v>
      </c>
      <c r="P460" s="34">
        <v>0</v>
      </c>
      <c r="Q460" s="34"/>
      <c r="R460" s="34"/>
      <c r="S460" s="34"/>
    </row>
    <row r="461" spans="1:19" s="38" customFormat="1" ht="16.5" customHeight="1">
      <c r="A461" s="31"/>
      <c r="B461" s="31" t="s">
        <v>242</v>
      </c>
      <c r="C461" s="36"/>
      <c r="D461" s="36"/>
      <c r="E461" s="36" t="s">
        <v>340</v>
      </c>
      <c r="F461" s="37" t="s">
        <v>750</v>
      </c>
      <c r="G461" s="32">
        <f t="shared" si="34"/>
        <v>266</v>
      </c>
      <c r="H461" s="32">
        <f t="shared" si="35"/>
        <v>266</v>
      </c>
      <c r="I461" s="33">
        <v>266</v>
      </c>
      <c r="J461" s="33">
        <v>0</v>
      </c>
      <c r="K461" s="32"/>
      <c r="L461" s="32"/>
      <c r="M461" s="32">
        <f t="shared" si="38"/>
        <v>0</v>
      </c>
      <c r="N461" s="34">
        <f t="shared" si="36"/>
        <v>0</v>
      </c>
      <c r="O461" s="34">
        <v>0</v>
      </c>
      <c r="P461" s="34">
        <v>0</v>
      </c>
      <c r="Q461" s="34"/>
      <c r="R461" s="34"/>
      <c r="S461" s="34"/>
    </row>
    <row r="462" spans="1:19" s="38" customFormat="1" ht="16.5" customHeight="1">
      <c r="A462" s="31"/>
      <c r="B462" s="31" t="s">
        <v>243</v>
      </c>
      <c r="C462" s="36"/>
      <c r="D462" s="36"/>
      <c r="E462" s="36" t="s">
        <v>358</v>
      </c>
      <c r="F462" s="37" t="s">
        <v>751</v>
      </c>
      <c r="G462" s="32">
        <f t="shared" si="34"/>
        <v>110</v>
      </c>
      <c r="H462" s="32">
        <f t="shared" si="35"/>
        <v>110</v>
      </c>
      <c r="I462" s="33">
        <v>110</v>
      </c>
      <c r="J462" s="33">
        <v>0</v>
      </c>
      <c r="K462" s="32"/>
      <c r="L462" s="32"/>
      <c r="M462" s="32">
        <f t="shared" si="38"/>
        <v>0</v>
      </c>
      <c r="N462" s="34">
        <f t="shared" si="36"/>
        <v>0</v>
      </c>
      <c r="O462" s="34">
        <v>0</v>
      </c>
      <c r="P462" s="34">
        <v>0</v>
      </c>
      <c r="Q462" s="34"/>
      <c r="R462" s="34"/>
      <c r="S462" s="34"/>
    </row>
    <row r="463" spans="1:19" s="38" customFormat="1" ht="16.5" customHeight="1">
      <c r="A463" s="31"/>
      <c r="B463" s="31" t="s">
        <v>1003</v>
      </c>
      <c r="C463" s="36"/>
      <c r="D463" s="36" t="s">
        <v>351</v>
      </c>
      <c r="E463" s="36"/>
      <c r="F463" s="37" t="s">
        <v>752</v>
      </c>
      <c r="G463" s="32">
        <f t="shared" si="34"/>
        <v>103.93475</v>
      </c>
      <c r="H463" s="32">
        <f t="shared" si="35"/>
        <v>35</v>
      </c>
      <c r="I463" s="33">
        <v>35</v>
      </c>
      <c r="J463" s="33">
        <v>0</v>
      </c>
      <c r="K463" s="32">
        <v>63</v>
      </c>
      <c r="L463" s="32">
        <f>VLOOKUP(B463,'[1]Sheet2'!$D$3:$E$611,2,0)</f>
        <v>5.93475</v>
      </c>
      <c r="M463" s="32">
        <f t="shared" si="38"/>
        <v>0</v>
      </c>
      <c r="N463" s="34">
        <f t="shared" si="36"/>
        <v>0</v>
      </c>
      <c r="O463" s="34">
        <v>0</v>
      </c>
      <c r="P463" s="34">
        <v>0</v>
      </c>
      <c r="Q463" s="34"/>
      <c r="R463" s="34"/>
      <c r="S463" s="34"/>
    </row>
    <row r="464" spans="1:19" s="38" customFormat="1" ht="16.5" customHeight="1">
      <c r="A464" s="31"/>
      <c r="B464" s="31" t="s">
        <v>248</v>
      </c>
      <c r="C464" s="36"/>
      <c r="D464" s="36"/>
      <c r="E464" s="36" t="s">
        <v>358</v>
      </c>
      <c r="F464" s="37" t="s">
        <v>753</v>
      </c>
      <c r="G464" s="32">
        <f t="shared" si="34"/>
        <v>103.93475</v>
      </c>
      <c r="H464" s="32">
        <f t="shared" si="35"/>
        <v>35</v>
      </c>
      <c r="I464" s="33">
        <v>35</v>
      </c>
      <c r="J464" s="33">
        <v>0</v>
      </c>
      <c r="K464" s="32">
        <v>63</v>
      </c>
      <c r="L464" s="32">
        <f>VLOOKUP(B464,'[1]市直（公共预算）'!$B$2:$C$116,2,0)</f>
        <v>5.93475</v>
      </c>
      <c r="M464" s="32">
        <f t="shared" si="38"/>
        <v>0</v>
      </c>
      <c r="N464" s="34">
        <f t="shared" si="36"/>
        <v>0</v>
      </c>
      <c r="O464" s="34">
        <v>0</v>
      </c>
      <c r="P464" s="34">
        <v>0</v>
      </c>
      <c r="Q464" s="34"/>
      <c r="R464" s="34"/>
      <c r="S464" s="34"/>
    </row>
    <row r="465" spans="1:19" s="38" customFormat="1" ht="16.5" customHeight="1">
      <c r="A465" s="31"/>
      <c r="B465" s="31" t="s">
        <v>1004</v>
      </c>
      <c r="C465" s="36"/>
      <c r="D465" s="36" t="s">
        <v>359</v>
      </c>
      <c r="E465" s="36"/>
      <c r="F465" s="37" t="s">
        <v>754</v>
      </c>
      <c r="G465" s="32">
        <f t="shared" si="34"/>
        <v>30</v>
      </c>
      <c r="H465" s="32">
        <f t="shared" si="35"/>
        <v>30</v>
      </c>
      <c r="I465" s="33">
        <v>30</v>
      </c>
      <c r="J465" s="33">
        <v>0</v>
      </c>
      <c r="K465" s="32"/>
      <c r="L465" s="32">
        <f>VLOOKUP(B465,'[1]Sheet2'!$D$3:$E$611,2,0)</f>
        <v>0</v>
      </c>
      <c r="M465" s="32">
        <f t="shared" si="38"/>
        <v>0</v>
      </c>
      <c r="N465" s="34">
        <f t="shared" si="36"/>
        <v>0</v>
      </c>
      <c r="O465" s="34">
        <v>0</v>
      </c>
      <c r="P465" s="34">
        <v>0</v>
      </c>
      <c r="Q465" s="34"/>
      <c r="R465" s="34"/>
      <c r="S465" s="34"/>
    </row>
    <row r="466" spans="1:19" s="38" customFormat="1" ht="16.5" customHeight="1">
      <c r="A466" s="31"/>
      <c r="B466" s="31" t="s">
        <v>34</v>
      </c>
      <c r="C466" s="36"/>
      <c r="D466" s="36"/>
      <c r="E466" s="36" t="s">
        <v>361</v>
      </c>
      <c r="F466" s="37" t="s">
        <v>755</v>
      </c>
      <c r="G466" s="32">
        <f t="shared" si="34"/>
        <v>30</v>
      </c>
      <c r="H466" s="32">
        <f t="shared" si="35"/>
        <v>30</v>
      </c>
      <c r="I466" s="33">
        <v>30</v>
      </c>
      <c r="J466" s="33">
        <v>0</v>
      </c>
      <c r="K466" s="32"/>
      <c r="L466" s="32"/>
      <c r="M466" s="32">
        <f t="shared" si="38"/>
        <v>0</v>
      </c>
      <c r="N466" s="34">
        <f t="shared" si="36"/>
        <v>0</v>
      </c>
      <c r="O466" s="34">
        <v>0</v>
      </c>
      <c r="P466" s="34">
        <v>0</v>
      </c>
      <c r="Q466" s="34"/>
      <c r="R466" s="34"/>
      <c r="S466" s="34"/>
    </row>
    <row r="467" spans="1:19" s="35" customFormat="1" ht="16.5" customHeight="1">
      <c r="A467" s="31"/>
      <c r="B467" s="31" t="s">
        <v>375</v>
      </c>
      <c r="C467" s="36">
        <v>214</v>
      </c>
      <c r="D467" s="36"/>
      <c r="E467" s="36"/>
      <c r="F467" s="37" t="s">
        <v>395</v>
      </c>
      <c r="G467" s="32">
        <f t="shared" si="34"/>
        <v>42802.76564400001</v>
      </c>
      <c r="H467" s="32">
        <f t="shared" si="35"/>
        <v>21500.27</v>
      </c>
      <c r="I467" s="33">
        <v>10715.1</v>
      </c>
      <c r="J467" s="33">
        <v>10785.17</v>
      </c>
      <c r="K467" s="32">
        <v>20053</v>
      </c>
      <c r="L467" s="32">
        <v>1249.4956439999999</v>
      </c>
      <c r="M467" s="32">
        <f t="shared" si="38"/>
        <v>19233</v>
      </c>
      <c r="N467" s="34">
        <f t="shared" si="36"/>
        <v>18135</v>
      </c>
      <c r="O467" s="34">
        <v>18135</v>
      </c>
      <c r="P467" s="34">
        <v>0</v>
      </c>
      <c r="Q467" s="34"/>
      <c r="R467" s="34"/>
      <c r="S467" s="34">
        <v>1098</v>
      </c>
    </row>
    <row r="468" spans="1:19" s="38" customFormat="1" ht="16.5" customHeight="1">
      <c r="A468" s="31"/>
      <c r="B468" s="31" t="s">
        <v>396</v>
      </c>
      <c r="C468" s="36"/>
      <c r="D468" s="36" t="s">
        <v>349</v>
      </c>
      <c r="E468" s="36"/>
      <c r="F468" s="37" t="s">
        <v>756</v>
      </c>
      <c r="G468" s="32">
        <f aca="true" t="shared" si="39" ref="G468:G542">H468+K468+L468</f>
        <v>33935.735896</v>
      </c>
      <c r="H468" s="32">
        <f t="shared" si="35"/>
        <v>19100.27</v>
      </c>
      <c r="I468" s="33">
        <v>8315.1</v>
      </c>
      <c r="J468" s="33">
        <v>10785.17</v>
      </c>
      <c r="K468" s="32">
        <v>13664</v>
      </c>
      <c r="L468" s="32">
        <f>VLOOKUP(B468,'[1]Sheet2'!$D$3:$E$611,2,0)</f>
        <v>1171.4658960000002</v>
      </c>
      <c r="M468" s="32">
        <f t="shared" si="38"/>
        <v>40</v>
      </c>
      <c r="N468" s="34">
        <f t="shared" si="36"/>
        <v>40</v>
      </c>
      <c r="O468" s="34">
        <v>40</v>
      </c>
      <c r="P468" s="34">
        <v>0</v>
      </c>
      <c r="Q468" s="34"/>
      <c r="R468" s="34"/>
      <c r="S468" s="34"/>
    </row>
    <row r="469" spans="1:19" s="38" customFormat="1" ht="16.5" customHeight="1">
      <c r="A469" s="31"/>
      <c r="B469" s="31" t="s">
        <v>1005</v>
      </c>
      <c r="C469" s="36"/>
      <c r="D469" s="36"/>
      <c r="E469" s="36" t="s">
        <v>349</v>
      </c>
      <c r="F469" s="37" t="s">
        <v>407</v>
      </c>
      <c r="G469" s="32">
        <f t="shared" si="39"/>
        <v>3060.63</v>
      </c>
      <c r="H469" s="32">
        <f t="shared" si="35"/>
        <v>3060.63</v>
      </c>
      <c r="I469" s="33">
        <v>3060.63</v>
      </c>
      <c r="J469" s="33">
        <v>0</v>
      </c>
      <c r="K469" s="32"/>
      <c r="L469" s="32"/>
      <c r="M469" s="32">
        <f t="shared" si="38"/>
        <v>0</v>
      </c>
      <c r="N469" s="34">
        <f t="shared" si="36"/>
        <v>0</v>
      </c>
      <c r="O469" s="34">
        <v>0</v>
      </c>
      <c r="P469" s="34">
        <v>0</v>
      </c>
      <c r="Q469" s="34"/>
      <c r="R469" s="34"/>
      <c r="S469" s="34"/>
    </row>
    <row r="470" spans="1:19" s="38" customFormat="1" ht="16.5" customHeight="1">
      <c r="A470" s="31"/>
      <c r="B470" s="31" t="s">
        <v>73</v>
      </c>
      <c r="C470" s="36"/>
      <c r="D470" s="36"/>
      <c r="E470" s="36" t="s">
        <v>362</v>
      </c>
      <c r="F470" s="37" t="s">
        <v>757</v>
      </c>
      <c r="G470" s="32">
        <f t="shared" si="39"/>
        <v>5588.6</v>
      </c>
      <c r="H470" s="32">
        <f t="shared" si="35"/>
        <v>5580</v>
      </c>
      <c r="I470" s="33">
        <v>0</v>
      </c>
      <c r="J470" s="33">
        <v>5580</v>
      </c>
      <c r="K470" s="32"/>
      <c r="L470" s="32">
        <f>VLOOKUP(B470,'[1]市直（公共预算）'!$B$2:$C$116,2,0)</f>
        <v>8.6</v>
      </c>
      <c r="M470" s="32">
        <f t="shared" si="38"/>
        <v>0</v>
      </c>
      <c r="N470" s="34">
        <f t="shared" si="36"/>
        <v>0</v>
      </c>
      <c r="O470" s="34">
        <v>0</v>
      </c>
      <c r="P470" s="34">
        <v>0</v>
      </c>
      <c r="Q470" s="34"/>
      <c r="R470" s="34"/>
      <c r="S470" s="34"/>
    </row>
    <row r="471" spans="1:19" s="38" customFormat="1" ht="16.5" customHeight="1">
      <c r="A471" s="31"/>
      <c r="B471" s="31" t="s">
        <v>81</v>
      </c>
      <c r="C471" s="36"/>
      <c r="D471" s="36"/>
      <c r="E471" s="36" t="s">
        <v>333</v>
      </c>
      <c r="F471" s="37" t="s">
        <v>758</v>
      </c>
      <c r="G471" s="32">
        <f t="shared" si="39"/>
        <v>1907.31</v>
      </c>
      <c r="H471" s="32">
        <f t="shared" si="35"/>
        <v>1897.75</v>
      </c>
      <c r="I471" s="33">
        <v>1897.75</v>
      </c>
      <c r="J471" s="33">
        <v>0</v>
      </c>
      <c r="K471" s="32"/>
      <c r="L471" s="32">
        <f>VLOOKUP(B471,'[1]市直（公共预算）'!$B$2:$C$116,2,0)</f>
        <v>9.56</v>
      </c>
      <c r="M471" s="32">
        <f t="shared" si="38"/>
        <v>0</v>
      </c>
      <c r="N471" s="34">
        <f t="shared" si="36"/>
        <v>0</v>
      </c>
      <c r="O471" s="34">
        <v>0</v>
      </c>
      <c r="P471" s="34">
        <v>0</v>
      </c>
      <c r="Q471" s="34"/>
      <c r="R471" s="34"/>
      <c r="S471" s="34"/>
    </row>
    <row r="472" spans="1:19" s="38" customFormat="1" ht="16.5" customHeight="1">
      <c r="A472" s="31"/>
      <c r="B472" s="31" t="s">
        <v>1051</v>
      </c>
      <c r="C472" s="36"/>
      <c r="D472" s="36"/>
      <c r="E472" s="36" t="s">
        <v>334</v>
      </c>
      <c r="F472" s="37" t="s">
        <v>1102</v>
      </c>
      <c r="G472" s="32">
        <f t="shared" si="39"/>
        <v>618.3576</v>
      </c>
      <c r="H472" s="32"/>
      <c r="I472" s="33"/>
      <c r="J472" s="33"/>
      <c r="K472" s="32"/>
      <c r="L472" s="32">
        <v>618.3576</v>
      </c>
      <c r="M472" s="32"/>
      <c r="N472" s="34"/>
      <c r="O472" s="34"/>
      <c r="P472" s="34"/>
      <c r="Q472" s="34"/>
      <c r="R472" s="34"/>
      <c r="S472" s="34"/>
    </row>
    <row r="473" spans="1:19" s="38" customFormat="1" ht="16.5" customHeight="1">
      <c r="A473" s="31"/>
      <c r="B473" s="31" t="s">
        <v>84</v>
      </c>
      <c r="C473" s="36"/>
      <c r="D473" s="36"/>
      <c r="E473" s="36" t="s">
        <v>345</v>
      </c>
      <c r="F473" s="37" t="s">
        <v>759</v>
      </c>
      <c r="G473" s="32">
        <f t="shared" si="39"/>
        <v>0</v>
      </c>
      <c r="H473" s="32">
        <f t="shared" si="35"/>
        <v>0</v>
      </c>
      <c r="I473" s="33">
        <v>0</v>
      </c>
      <c r="J473" s="33">
        <v>0</v>
      </c>
      <c r="K473" s="32"/>
      <c r="L473" s="32"/>
      <c r="M473" s="32">
        <f>N473+R473+S473</f>
        <v>40</v>
      </c>
      <c r="N473" s="34">
        <f t="shared" si="36"/>
        <v>40</v>
      </c>
      <c r="O473" s="34">
        <v>40</v>
      </c>
      <c r="P473" s="34">
        <v>0</v>
      </c>
      <c r="Q473" s="34"/>
      <c r="R473" s="34"/>
      <c r="S473" s="34"/>
    </row>
    <row r="474" spans="1:19" s="38" customFormat="1" ht="16.5" customHeight="1">
      <c r="A474" s="31"/>
      <c r="B474" s="31" t="s">
        <v>68</v>
      </c>
      <c r="C474" s="36"/>
      <c r="D474" s="36"/>
      <c r="E474" s="36" t="s">
        <v>358</v>
      </c>
      <c r="F474" s="37" t="s">
        <v>760</v>
      </c>
      <c r="G474" s="32">
        <f t="shared" si="39"/>
        <v>22760.838295999998</v>
      </c>
      <c r="H474" s="32">
        <f aca="true" t="shared" si="40" ref="H474:H549">I474+J474</f>
        <v>8561.89</v>
      </c>
      <c r="I474" s="33">
        <v>3356.72</v>
      </c>
      <c r="J474" s="33">
        <v>5205.17</v>
      </c>
      <c r="K474" s="32">
        <v>13664</v>
      </c>
      <c r="L474" s="32">
        <f>VLOOKUP(B474,'[1]市直（公共预算）'!$B$2:$C$116,2,0)</f>
        <v>534.948296</v>
      </c>
      <c r="M474" s="32">
        <f>N474+R474+S474</f>
        <v>0</v>
      </c>
      <c r="N474" s="34">
        <f aca="true" t="shared" si="41" ref="N474:N549">O474+P474+Q474</f>
        <v>0</v>
      </c>
      <c r="O474" s="34">
        <v>0</v>
      </c>
      <c r="P474" s="34">
        <v>0</v>
      </c>
      <c r="Q474" s="34"/>
      <c r="R474" s="34"/>
      <c r="S474" s="34"/>
    </row>
    <row r="475" spans="1:19" s="38" customFormat="1" ht="16.5" customHeight="1">
      <c r="A475" s="41"/>
      <c r="B475" s="31" t="s">
        <v>1006</v>
      </c>
      <c r="C475" s="40"/>
      <c r="D475" s="40" t="s">
        <v>1103</v>
      </c>
      <c r="E475" s="40"/>
      <c r="F475" s="37" t="s">
        <v>1104</v>
      </c>
      <c r="G475" s="32">
        <f t="shared" si="39"/>
        <v>6019.4374</v>
      </c>
      <c r="H475" s="32"/>
      <c r="I475" s="33"/>
      <c r="J475" s="33"/>
      <c r="K475" s="32">
        <v>5996</v>
      </c>
      <c r="L475" s="32">
        <f>VLOOKUP(B475,'[1]Sheet2'!$D$3:$E$611,2,0)</f>
        <v>23.4374</v>
      </c>
      <c r="M475" s="32"/>
      <c r="N475" s="34"/>
      <c r="O475" s="34"/>
      <c r="P475" s="34"/>
      <c r="Q475" s="34"/>
      <c r="R475" s="34"/>
      <c r="S475" s="34"/>
    </row>
    <row r="476" spans="1:19" s="38" customFormat="1" ht="16.5" customHeight="1">
      <c r="A476" s="41"/>
      <c r="B476" s="31" t="s">
        <v>1007</v>
      </c>
      <c r="C476" s="40"/>
      <c r="D476" s="40"/>
      <c r="E476" s="40" t="s">
        <v>1087</v>
      </c>
      <c r="F476" s="37" t="s">
        <v>1105</v>
      </c>
      <c r="G476" s="32">
        <f t="shared" si="39"/>
        <v>6019</v>
      </c>
      <c r="H476" s="32"/>
      <c r="I476" s="33"/>
      <c r="J476" s="33"/>
      <c r="K476" s="32">
        <v>5996</v>
      </c>
      <c r="L476" s="32">
        <v>23</v>
      </c>
      <c r="M476" s="32"/>
      <c r="N476" s="34"/>
      <c r="O476" s="34"/>
      <c r="P476" s="34"/>
      <c r="Q476" s="34"/>
      <c r="R476" s="34"/>
      <c r="S476" s="34"/>
    </row>
    <row r="477" spans="1:19" s="38" customFormat="1" ht="16.5" customHeight="1">
      <c r="A477" s="41"/>
      <c r="B477" s="31" t="s">
        <v>1008</v>
      </c>
      <c r="C477" s="40"/>
      <c r="D477" s="40" t="s">
        <v>1106</v>
      </c>
      <c r="E477" s="40"/>
      <c r="F477" s="37" t="s">
        <v>1107</v>
      </c>
      <c r="G477" s="32">
        <f t="shared" si="39"/>
        <v>259.592348</v>
      </c>
      <c r="H477" s="32"/>
      <c r="I477" s="33"/>
      <c r="J477" s="33"/>
      <c r="K477" s="32">
        <v>205</v>
      </c>
      <c r="L477" s="32">
        <f>VLOOKUP(B477,'[1]Sheet2'!$D$3:$E$611,2,0)</f>
        <v>54.592348</v>
      </c>
      <c r="M477" s="32"/>
      <c r="N477" s="34"/>
      <c r="O477" s="34"/>
      <c r="P477" s="34"/>
      <c r="Q477" s="34"/>
      <c r="R477" s="34"/>
      <c r="S477" s="34"/>
    </row>
    <row r="478" spans="1:19" s="38" customFormat="1" ht="16.5" customHeight="1">
      <c r="A478" s="41"/>
      <c r="B478" s="31" t="s">
        <v>1009</v>
      </c>
      <c r="C478" s="40"/>
      <c r="D478" s="40"/>
      <c r="E478" s="40" t="s">
        <v>1086</v>
      </c>
      <c r="F478" s="37" t="s">
        <v>1108</v>
      </c>
      <c r="G478" s="32">
        <f t="shared" si="39"/>
        <v>259.592348</v>
      </c>
      <c r="H478" s="32"/>
      <c r="I478" s="33"/>
      <c r="J478" s="33"/>
      <c r="K478" s="32">
        <v>205</v>
      </c>
      <c r="L478" s="32">
        <f>VLOOKUP(B478,'[1]市直（公共预算）'!$B$2:$C$116,2,0)</f>
        <v>54.592348</v>
      </c>
      <c r="M478" s="32"/>
      <c r="N478" s="34"/>
      <c r="O478" s="34"/>
      <c r="P478" s="34"/>
      <c r="Q478" s="34"/>
      <c r="R478" s="34"/>
      <c r="S478" s="34"/>
    </row>
    <row r="479" spans="1:19" s="38" customFormat="1" ht="16.5" customHeight="1">
      <c r="A479" s="41"/>
      <c r="B479" s="31" t="s">
        <v>1010</v>
      </c>
      <c r="C479" s="40"/>
      <c r="D479" s="40" t="s">
        <v>1078</v>
      </c>
      <c r="E479" s="40"/>
      <c r="F479" s="37" t="s">
        <v>1109</v>
      </c>
      <c r="G479" s="32">
        <f t="shared" si="39"/>
        <v>188</v>
      </c>
      <c r="H479" s="32"/>
      <c r="I479" s="33"/>
      <c r="J479" s="33"/>
      <c r="K479" s="32">
        <v>188</v>
      </c>
      <c r="L479" s="32">
        <f>VLOOKUP(B479,'[1]Sheet2'!$D$3:$E$611,2,0)</f>
        <v>0</v>
      </c>
      <c r="M479" s="32"/>
      <c r="N479" s="34"/>
      <c r="O479" s="34"/>
      <c r="P479" s="34"/>
      <c r="Q479" s="34"/>
      <c r="R479" s="34"/>
      <c r="S479" s="34"/>
    </row>
    <row r="480" spans="1:19" s="38" customFormat="1" ht="16.5" customHeight="1">
      <c r="A480" s="41"/>
      <c r="B480" s="31" t="s">
        <v>1011</v>
      </c>
      <c r="C480" s="40"/>
      <c r="D480" s="40"/>
      <c r="E480" s="40" t="s">
        <v>1087</v>
      </c>
      <c r="F480" s="37" t="s">
        <v>1110</v>
      </c>
      <c r="G480" s="32">
        <f t="shared" si="39"/>
        <v>188</v>
      </c>
      <c r="H480" s="32"/>
      <c r="I480" s="33"/>
      <c r="J480" s="33"/>
      <c r="K480" s="32">
        <v>188</v>
      </c>
      <c r="L480" s="32"/>
      <c r="M480" s="32"/>
      <c r="N480" s="34"/>
      <c r="O480" s="34"/>
      <c r="P480" s="34"/>
      <c r="Q480" s="34"/>
      <c r="R480" s="34"/>
      <c r="S480" s="34"/>
    </row>
    <row r="481" spans="1:19" s="38" customFormat="1" ht="16.5" customHeight="1">
      <c r="A481" s="31"/>
      <c r="B481" s="31" t="s">
        <v>397</v>
      </c>
      <c r="C481" s="36"/>
      <c r="D481" s="36" t="s">
        <v>376</v>
      </c>
      <c r="E481" s="36"/>
      <c r="F481" s="37" t="s">
        <v>761</v>
      </c>
      <c r="G481" s="32">
        <f t="shared" si="39"/>
        <v>0</v>
      </c>
      <c r="H481" s="32">
        <f t="shared" si="40"/>
        <v>0</v>
      </c>
      <c r="I481" s="33">
        <v>0</v>
      </c>
      <c r="J481" s="33">
        <v>0</v>
      </c>
      <c r="K481" s="32"/>
      <c r="L481" s="32">
        <f>VLOOKUP(B481,'[1]Sheet2'!$D$3:$E$611,2,0)</f>
        <v>0</v>
      </c>
      <c r="M481" s="32">
        <f aca="true" t="shared" si="42" ref="M481:M498">N481+R481+S481</f>
        <v>18298</v>
      </c>
      <c r="N481" s="34">
        <f t="shared" si="41"/>
        <v>17459</v>
      </c>
      <c r="O481" s="34">
        <v>17459</v>
      </c>
      <c r="P481" s="34">
        <v>0</v>
      </c>
      <c r="Q481" s="34"/>
      <c r="R481" s="34"/>
      <c r="S481" s="34">
        <v>839</v>
      </c>
    </row>
    <row r="482" spans="1:19" s="38" customFormat="1" ht="16.5" customHeight="1">
      <c r="A482" s="31"/>
      <c r="B482" s="31" t="s">
        <v>72</v>
      </c>
      <c r="C482" s="36"/>
      <c r="D482" s="36"/>
      <c r="E482" s="36" t="s">
        <v>349</v>
      </c>
      <c r="F482" s="37" t="s">
        <v>762</v>
      </c>
      <c r="G482" s="32">
        <f t="shared" si="39"/>
        <v>0</v>
      </c>
      <c r="H482" s="32">
        <f t="shared" si="40"/>
        <v>0</v>
      </c>
      <c r="I482" s="33">
        <v>0</v>
      </c>
      <c r="J482" s="33">
        <v>0</v>
      </c>
      <c r="K482" s="32"/>
      <c r="L482" s="32"/>
      <c r="M482" s="32">
        <f t="shared" si="42"/>
        <v>10711</v>
      </c>
      <c r="N482" s="34">
        <f t="shared" si="41"/>
        <v>10390</v>
      </c>
      <c r="O482" s="34">
        <v>10390</v>
      </c>
      <c r="P482" s="34">
        <v>0</v>
      </c>
      <c r="Q482" s="34"/>
      <c r="R482" s="34"/>
      <c r="S482" s="34">
        <v>321</v>
      </c>
    </row>
    <row r="483" spans="1:19" s="38" customFormat="1" ht="16.5" customHeight="1">
      <c r="A483" s="31"/>
      <c r="B483" s="31" t="s">
        <v>70</v>
      </c>
      <c r="C483" s="36"/>
      <c r="D483" s="36"/>
      <c r="E483" s="36" t="s">
        <v>353</v>
      </c>
      <c r="F483" s="37" t="s">
        <v>763</v>
      </c>
      <c r="G483" s="32">
        <f t="shared" si="39"/>
        <v>0</v>
      </c>
      <c r="H483" s="32">
        <f t="shared" si="40"/>
        <v>0</v>
      </c>
      <c r="I483" s="33">
        <v>0</v>
      </c>
      <c r="J483" s="33">
        <v>0</v>
      </c>
      <c r="K483" s="32"/>
      <c r="L483" s="32"/>
      <c r="M483" s="32">
        <f t="shared" si="42"/>
        <v>1629</v>
      </c>
      <c r="N483" s="34">
        <f t="shared" si="41"/>
        <v>1111</v>
      </c>
      <c r="O483" s="34">
        <v>1111</v>
      </c>
      <c r="P483" s="34">
        <v>0</v>
      </c>
      <c r="Q483" s="34"/>
      <c r="R483" s="34"/>
      <c r="S483" s="34">
        <v>518</v>
      </c>
    </row>
    <row r="484" spans="1:19" s="38" customFormat="1" ht="16.5" customHeight="1">
      <c r="A484" s="31"/>
      <c r="B484" s="31" t="s">
        <v>71</v>
      </c>
      <c r="C484" s="36"/>
      <c r="D484" s="36"/>
      <c r="E484" s="36" t="s">
        <v>356</v>
      </c>
      <c r="F484" s="37" t="s">
        <v>764</v>
      </c>
      <c r="G484" s="32">
        <f t="shared" si="39"/>
        <v>0</v>
      </c>
      <c r="H484" s="32">
        <f t="shared" si="40"/>
        <v>0</v>
      </c>
      <c r="I484" s="33">
        <v>0</v>
      </c>
      <c r="J484" s="33">
        <v>0</v>
      </c>
      <c r="K484" s="32"/>
      <c r="L484" s="32"/>
      <c r="M484" s="32">
        <f t="shared" si="42"/>
        <v>5958</v>
      </c>
      <c r="N484" s="34">
        <f t="shared" si="41"/>
        <v>5958</v>
      </c>
      <c r="O484" s="34">
        <v>5958</v>
      </c>
      <c r="P484" s="34">
        <v>0</v>
      </c>
      <c r="Q484" s="34"/>
      <c r="R484" s="34"/>
      <c r="S484" s="34"/>
    </row>
    <row r="485" spans="1:19" s="38" customFormat="1" ht="16.5" customHeight="1">
      <c r="A485" s="31"/>
      <c r="B485" s="31" t="s">
        <v>398</v>
      </c>
      <c r="C485" s="36"/>
      <c r="D485" s="36" t="s">
        <v>377</v>
      </c>
      <c r="E485" s="36"/>
      <c r="F485" s="37" t="s">
        <v>765</v>
      </c>
      <c r="G485" s="32">
        <f t="shared" si="39"/>
        <v>0</v>
      </c>
      <c r="H485" s="32">
        <f t="shared" si="40"/>
        <v>0</v>
      </c>
      <c r="I485" s="33">
        <v>0</v>
      </c>
      <c r="J485" s="33">
        <v>0</v>
      </c>
      <c r="K485" s="32"/>
      <c r="L485" s="32">
        <f>VLOOKUP(B485,'[1]Sheet2'!$D$3:$E$611,2,0)</f>
        <v>0</v>
      </c>
      <c r="M485" s="32">
        <f t="shared" si="42"/>
        <v>895</v>
      </c>
      <c r="N485" s="34">
        <f t="shared" si="41"/>
        <v>636</v>
      </c>
      <c r="O485" s="34">
        <v>636</v>
      </c>
      <c r="P485" s="34">
        <v>0</v>
      </c>
      <c r="Q485" s="34"/>
      <c r="R485" s="34"/>
      <c r="S485" s="34">
        <v>259</v>
      </c>
    </row>
    <row r="486" spans="1:19" s="38" customFormat="1" ht="16.5" customHeight="1">
      <c r="A486" s="31"/>
      <c r="B486" s="31" t="s">
        <v>83</v>
      </c>
      <c r="C486" s="36"/>
      <c r="D486" s="36"/>
      <c r="E486" s="36" t="s">
        <v>349</v>
      </c>
      <c r="F486" s="37" t="s">
        <v>758</v>
      </c>
      <c r="G486" s="32">
        <f t="shared" si="39"/>
        <v>0</v>
      </c>
      <c r="H486" s="32">
        <f t="shared" si="40"/>
        <v>0</v>
      </c>
      <c r="I486" s="33">
        <v>0</v>
      </c>
      <c r="J486" s="33">
        <v>0</v>
      </c>
      <c r="K486" s="32"/>
      <c r="L486" s="32"/>
      <c r="M486" s="32">
        <f t="shared" si="42"/>
        <v>85</v>
      </c>
      <c r="N486" s="34">
        <f t="shared" si="41"/>
        <v>85</v>
      </c>
      <c r="O486" s="34">
        <v>85</v>
      </c>
      <c r="P486" s="34">
        <v>0</v>
      </c>
      <c r="Q486" s="34"/>
      <c r="R486" s="34"/>
      <c r="S486" s="34"/>
    </row>
    <row r="487" spans="1:19" s="38" customFormat="1" ht="16.5" customHeight="1">
      <c r="A487" s="31"/>
      <c r="B487" s="31" t="s">
        <v>82</v>
      </c>
      <c r="C487" s="36"/>
      <c r="D487" s="36"/>
      <c r="E487" s="36" t="s">
        <v>353</v>
      </c>
      <c r="F487" s="37" t="s">
        <v>766</v>
      </c>
      <c r="G487" s="32">
        <f t="shared" si="39"/>
        <v>0</v>
      </c>
      <c r="H487" s="32">
        <f t="shared" si="40"/>
        <v>0</v>
      </c>
      <c r="I487" s="33">
        <v>0</v>
      </c>
      <c r="J487" s="33">
        <v>0</v>
      </c>
      <c r="K487" s="32"/>
      <c r="L487" s="32"/>
      <c r="M487" s="32">
        <f t="shared" si="42"/>
        <v>810</v>
      </c>
      <c r="N487" s="34">
        <f t="shared" si="41"/>
        <v>551</v>
      </c>
      <c r="O487" s="34">
        <v>551</v>
      </c>
      <c r="P487" s="34">
        <v>0</v>
      </c>
      <c r="Q487" s="34"/>
      <c r="R487" s="34"/>
      <c r="S487" s="34">
        <v>259</v>
      </c>
    </row>
    <row r="488" spans="1:19" s="38" customFormat="1" ht="16.5" customHeight="1">
      <c r="A488" s="31"/>
      <c r="B488" s="31" t="s">
        <v>1012</v>
      </c>
      <c r="C488" s="36"/>
      <c r="D488" s="36" t="s">
        <v>358</v>
      </c>
      <c r="E488" s="36"/>
      <c r="F488" s="37" t="s">
        <v>767</v>
      </c>
      <c r="G488" s="32">
        <f t="shared" si="39"/>
        <v>2400</v>
      </c>
      <c r="H488" s="32">
        <f t="shared" si="40"/>
        <v>2400</v>
      </c>
      <c r="I488" s="33">
        <v>2400</v>
      </c>
      <c r="J488" s="33">
        <v>0</v>
      </c>
      <c r="K488" s="32"/>
      <c r="L488" s="32">
        <f>VLOOKUP(B488,'[1]Sheet2'!$D$3:$E$611,2,0)</f>
        <v>0</v>
      </c>
      <c r="M488" s="32">
        <f t="shared" si="42"/>
        <v>0</v>
      </c>
      <c r="N488" s="34">
        <f t="shared" si="41"/>
        <v>0</v>
      </c>
      <c r="O488" s="34">
        <v>0</v>
      </c>
      <c r="P488" s="34">
        <v>0</v>
      </c>
      <c r="Q488" s="34"/>
      <c r="R488" s="34"/>
      <c r="S488" s="34"/>
    </row>
    <row r="489" spans="1:19" s="38" customFormat="1" ht="16.5" customHeight="1">
      <c r="A489" s="31"/>
      <c r="B489" s="31" t="s">
        <v>290</v>
      </c>
      <c r="C489" s="36"/>
      <c r="D489" s="36"/>
      <c r="E489" s="36" t="s">
        <v>358</v>
      </c>
      <c r="F489" s="37" t="s">
        <v>768</v>
      </c>
      <c r="G489" s="32">
        <f t="shared" si="39"/>
        <v>2400</v>
      </c>
      <c r="H489" s="32">
        <f t="shared" si="40"/>
        <v>2400</v>
      </c>
      <c r="I489" s="33">
        <v>2400</v>
      </c>
      <c r="J489" s="33">
        <v>0</v>
      </c>
      <c r="K489" s="32"/>
      <c r="L489" s="32"/>
      <c r="M489" s="32">
        <f t="shared" si="42"/>
        <v>0</v>
      </c>
      <c r="N489" s="34">
        <f t="shared" si="41"/>
        <v>0</v>
      </c>
      <c r="O489" s="34">
        <v>0</v>
      </c>
      <c r="P489" s="34">
        <v>0</v>
      </c>
      <c r="Q489" s="34"/>
      <c r="R489" s="34"/>
      <c r="S489" s="34"/>
    </row>
    <row r="490" spans="1:19" s="35" customFormat="1" ht="16.5" customHeight="1">
      <c r="A490" s="31"/>
      <c r="B490" s="31" t="s">
        <v>371</v>
      </c>
      <c r="C490" s="36" t="s">
        <v>371</v>
      </c>
      <c r="D490" s="36"/>
      <c r="E490" s="36"/>
      <c r="F490" s="37" t="s">
        <v>399</v>
      </c>
      <c r="G490" s="32">
        <f t="shared" si="39"/>
        <v>4821.1325</v>
      </c>
      <c r="H490" s="32">
        <f t="shared" si="40"/>
        <v>1947.07</v>
      </c>
      <c r="I490" s="33">
        <v>1947.07</v>
      </c>
      <c r="J490" s="33">
        <v>0</v>
      </c>
      <c r="K490" s="32">
        <v>364</v>
      </c>
      <c r="L490" s="32">
        <f>VLOOKUP(C490,'[1]市直（公共预算）'!$H$61:$I$78,2,0)</f>
        <v>2510.0625</v>
      </c>
      <c r="M490" s="32">
        <f t="shared" si="42"/>
        <v>12</v>
      </c>
      <c r="N490" s="34">
        <f t="shared" si="41"/>
        <v>12</v>
      </c>
      <c r="O490" s="34">
        <v>12</v>
      </c>
      <c r="P490" s="34">
        <v>0</v>
      </c>
      <c r="Q490" s="34"/>
      <c r="R490" s="34"/>
      <c r="S490" s="34"/>
    </row>
    <row r="491" spans="1:19" s="38" customFormat="1" ht="16.5" customHeight="1">
      <c r="A491" s="31"/>
      <c r="B491" s="31" t="s">
        <v>1013</v>
      </c>
      <c r="C491" s="36"/>
      <c r="D491" s="36" t="s">
        <v>349</v>
      </c>
      <c r="E491" s="36"/>
      <c r="F491" s="37" t="s">
        <v>769</v>
      </c>
      <c r="G491" s="32">
        <f t="shared" si="39"/>
        <v>10</v>
      </c>
      <c r="H491" s="32">
        <f t="shared" si="40"/>
        <v>10</v>
      </c>
      <c r="I491" s="33">
        <v>10</v>
      </c>
      <c r="J491" s="33">
        <v>0</v>
      </c>
      <c r="K491" s="32"/>
      <c r="L491" s="32">
        <f>VLOOKUP(B491,'[1]Sheet2'!$D$3:$E$611,2,0)</f>
        <v>0</v>
      </c>
      <c r="M491" s="32">
        <f t="shared" si="42"/>
        <v>0</v>
      </c>
      <c r="N491" s="34">
        <f t="shared" si="41"/>
        <v>0</v>
      </c>
      <c r="O491" s="34">
        <v>0</v>
      </c>
      <c r="P491" s="34">
        <v>0</v>
      </c>
      <c r="Q491" s="34"/>
      <c r="R491" s="34"/>
      <c r="S491" s="34"/>
    </row>
    <row r="492" spans="1:19" s="38" customFormat="1" ht="16.5" customHeight="1">
      <c r="A492" s="31"/>
      <c r="B492" s="31" t="s">
        <v>264</v>
      </c>
      <c r="C492" s="36"/>
      <c r="D492" s="36"/>
      <c r="E492" s="36" t="s">
        <v>349</v>
      </c>
      <c r="F492" s="37" t="s">
        <v>407</v>
      </c>
      <c r="G492" s="32">
        <f t="shared" si="39"/>
        <v>10</v>
      </c>
      <c r="H492" s="32">
        <f t="shared" si="40"/>
        <v>10</v>
      </c>
      <c r="I492" s="33">
        <v>10</v>
      </c>
      <c r="J492" s="33">
        <v>0</v>
      </c>
      <c r="K492" s="32"/>
      <c r="L492" s="32"/>
      <c r="M492" s="32">
        <f t="shared" si="42"/>
        <v>0</v>
      </c>
      <c r="N492" s="34">
        <f t="shared" si="41"/>
        <v>0</v>
      </c>
      <c r="O492" s="34">
        <v>0</v>
      </c>
      <c r="P492" s="34">
        <v>0</v>
      </c>
      <c r="Q492" s="34"/>
      <c r="R492" s="34"/>
      <c r="S492" s="34"/>
    </row>
    <row r="493" spans="1:19" s="38" customFormat="1" ht="16.5" customHeight="1">
      <c r="A493" s="31"/>
      <c r="B493" s="31" t="s">
        <v>1014</v>
      </c>
      <c r="C493" s="36"/>
      <c r="D493" s="36" t="s">
        <v>356</v>
      </c>
      <c r="E493" s="36"/>
      <c r="F493" s="37" t="s">
        <v>770</v>
      </c>
      <c r="G493" s="32">
        <f t="shared" si="39"/>
        <v>82.74</v>
      </c>
      <c r="H493" s="32">
        <f t="shared" si="40"/>
        <v>82.74</v>
      </c>
      <c r="I493" s="33">
        <v>82.74</v>
      </c>
      <c r="J493" s="33">
        <v>0</v>
      </c>
      <c r="K493" s="32"/>
      <c r="L493" s="32">
        <f>VLOOKUP(B493,'[1]Sheet2'!$D$3:$E$611,2,0)</f>
        <v>0</v>
      </c>
      <c r="M493" s="32">
        <f t="shared" si="42"/>
        <v>0</v>
      </c>
      <c r="N493" s="34">
        <f t="shared" si="41"/>
        <v>0</v>
      </c>
      <c r="O493" s="34">
        <v>0</v>
      </c>
      <c r="P493" s="34">
        <v>0</v>
      </c>
      <c r="Q493" s="34"/>
      <c r="R493" s="34"/>
      <c r="S493" s="34"/>
    </row>
    <row r="494" spans="1:19" s="38" customFormat="1" ht="16.5" customHeight="1">
      <c r="A494" s="31"/>
      <c r="B494" s="31" t="s">
        <v>47</v>
      </c>
      <c r="C494" s="36"/>
      <c r="D494" s="36"/>
      <c r="E494" s="36" t="s">
        <v>349</v>
      </c>
      <c r="F494" s="37" t="s">
        <v>407</v>
      </c>
      <c r="G494" s="32">
        <f t="shared" si="39"/>
        <v>82.74</v>
      </c>
      <c r="H494" s="32">
        <f t="shared" si="40"/>
        <v>82.74</v>
      </c>
      <c r="I494" s="33">
        <v>82.74</v>
      </c>
      <c r="J494" s="33">
        <v>0</v>
      </c>
      <c r="K494" s="32"/>
      <c r="L494" s="32"/>
      <c r="M494" s="32">
        <f t="shared" si="42"/>
        <v>0</v>
      </c>
      <c r="N494" s="34">
        <f t="shared" si="41"/>
        <v>0</v>
      </c>
      <c r="O494" s="34">
        <v>0</v>
      </c>
      <c r="P494" s="34">
        <v>0</v>
      </c>
      <c r="Q494" s="34"/>
      <c r="R494" s="34"/>
      <c r="S494" s="34"/>
    </row>
    <row r="495" spans="1:19" s="38" customFormat="1" ht="16.5" customHeight="1">
      <c r="A495" s="31"/>
      <c r="B495" s="31" t="s">
        <v>1015</v>
      </c>
      <c r="C495" s="36"/>
      <c r="D495" s="36" t="s">
        <v>351</v>
      </c>
      <c r="E495" s="36"/>
      <c r="F495" s="37" t="s">
        <v>1111</v>
      </c>
      <c r="G495" s="32">
        <f t="shared" si="39"/>
        <v>2865.3725</v>
      </c>
      <c r="H495" s="32">
        <f t="shared" si="40"/>
        <v>194.91</v>
      </c>
      <c r="I495" s="33">
        <v>194.91</v>
      </c>
      <c r="J495" s="33">
        <v>0</v>
      </c>
      <c r="K495" s="32">
        <v>364</v>
      </c>
      <c r="L495" s="32">
        <f>VLOOKUP(B495,'[1]Sheet2'!$D$3:$E$611,2,0)</f>
        <v>2306.4625</v>
      </c>
      <c r="M495" s="32">
        <f t="shared" si="42"/>
        <v>0</v>
      </c>
      <c r="N495" s="34">
        <f t="shared" si="41"/>
        <v>0</v>
      </c>
      <c r="O495" s="34">
        <v>0</v>
      </c>
      <c r="P495" s="34">
        <v>0</v>
      </c>
      <c r="Q495" s="34"/>
      <c r="R495" s="34"/>
      <c r="S495" s="34"/>
    </row>
    <row r="496" spans="1:19" s="38" customFormat="1" ht="16.5" customHeight="1">
      <c r="A496" s="31"/>
      <c r="B496" s="31" t="s">
        <v>1016</v>
      </c>
      <c r="C496" s="36"/>
      <c r="D496" s="36"/>
      <c r="E496" s="36" t="s">
        <v>349</v>
      </c>
      <c r="F496" s="37" t="s">
        <v>407</v>
      </c>
      <c r="G496" s="32">
        <f t="shared" si="39"/>
        <v>138.91</v>
      </c>
      <c r="H496" s="32">
        <f t="shared" si="40"/>
        <v>138.91</v>
      </c>
      <c r="I496" s="33">
        <v>138.91</v>
      </c>
      <c r="J496" s="33">
        <v>0</v>
      </c>
      <c r="K496" s="32"/>
      <c r="L496" s="32"/>
      <c r="M496" s="32">
        <f t="shared" si="42"/>
        <v>0</v>
      </c>
      <c r="N496" s="34">
        <f t="shared" si="41"/>
        <v>0</v>
      </c>
      <c r="O496" s="34">
        <v>0</v>
      </c>
      <c r="P496" s="34">
        <v>0</v>
      </c>
      <c r="Q496" s="34"/>
      <c r="R496" s="34"/>
      <c r="S496" s="34"/>
    </row>
    <row r="497" spans="1:19" s="38" customFormat="1" ht="16.5" customHeight="1">
      <c r="A497" s="31"/>
      <c r="B497" s="31" t="s">
        <v>265</v>
      </c>
      <c r="C497" s="36"/>
      <c r="D497" s="36"/>
      <c r="E497" s="36" t="s">
        <v>359</v>
      </c>
      <c r="F497" s="37" t="s">
        <v>771</v>
      </c>
      <c r="G497" s="32">
        <f t="shared" si="39"/>
        <v>1141</v>
      </c>
      <c r="H497" s="32">
        <f t="shared" si="40"/>
        <v>26</v>
      </c>
      <c r="I497" s="33">
        <v>26</v>
      </c>
      <c r="J497" s="33">
        <v>0</v>
      </c>
      <c r="K497" s="32"/>
      <c r="L497" s="32">
        <f>VLOOKUP(B497,'[1]市直（公共预算）'!$B$2:$C$116,2,0)</f>
        <v>1115</v>
      </c>
      <c r="M497" s="32">
        <f t="shared" si="42"/>
        <v>0</v>
      </c>
      <c r="N497" s="34">
        <f t="shared" si="41"/>
        <v>0</v>
      </c>
      <c r="O497" s="34">
        <v>0</v>
      </c>
      <c r="P497" s="34">
        <v>0</v>
      </c>
      <c r="Q497" s="34"/>
      <c r="R497" s="34"/>
      <c r="S497" s="34"/>
    </row>
    <row r="498" spans="1:19" s="38" customFormat="1" ht="16.5" customHeight="1">
      <c r="A498" s="31"/>
      <c r="B498" s="31" t="s">
        <v>295</v>
      </c>
      <c r="C498" s="36"/>
      <c r="D498" s="36"/>
      <c r="E498" s="36" t="s">
        <v>322</v>
      </c>
      <c r="F498" s="37" t="s">
        <v>772</v>
      </c>
      <c r="G498" s="32">
        <f t="shared" si="39"/>
        <v>30</v>
      </c>
      <c r="H498" s="32">
        <f t="shared" si="40"/>
        <v>30</v>
      </c>
      <c r="I498" s="33">
        <v>30</v>
      </c>
      <c r="J498" s="33">
        <v>0</v>
      </c>
      <c r="K498" s="32"/>
      <c r="L498" s="32"/>
      <c r="M498" s="32">
        <f t="shared" si="42"/>
        <v>0</v>
      </c>
      <c r="N498" s="34">
        <f t="shared" si="41"/>
        <v>0</v>
      </c>
      <c r="O498" s="34">
        <v>0</v>
      </c>
      <c r="P498" s="34">
        <v>0</v>
      </c>
      <c r="Q498" s="34"/>
      <c r="R498" s="34"/>
      <c r="S498" s="34"/>
    </row>
    <row r="499" spans="1:19" s="38" customFormat="1" ht="16.5" customHeight="1">
      <c r="A499" s="31"/>
      <c r="B499" s="31" t="s">
        <v>1017</v>
      </c>
      <c r="C499" s="36"/>
      <c r="D499" s="36"/>
      <c r="E499" s="36" t="s">
        <v>358</v>
      </c>
      <c r="F499" s="37" t="s">
        <v>1112</v>
      </c>
      <c r="G499" s="32">
        <f t="shared" si="39"/>
        <v>1555.4625</v>
      </c>
      <c r="H499" s="32"/>
      <c r="I499" s="33"/>
      <c r="J499" s="33"/>
      <c r="K499" s="32">
        <v>364</v>
      </c>
      <c r="L499" s="32">
        <f>VLOOKUP(B499,'[1]市直（公共预算）'!$B$2:$C$116,2,0)</f>
        <v>1191.4625</v>
      </c>
      <c r="M499" s="32"/>
      <c r="N499" s="34"/>
      <c r="O499" s="34"/>
      <c r="P499" s="34"/>
      <c r="Q499" s="34"/>
      <c r="R499" s="34"/>
      <c r="S499" s="34"/>
    </row>
    <row r="500" spans="1:19" s="38" customFormat="1" ht="16.5" customHeight="1">
      <c r="A500" s="31"/>
      <c r="B500" s="31" t="s">
        <v>1018</v>
      </c>
      <c r="C500" s="36"/>
      <c r="D500" s="36" t="s">
        <v>362</v>
      </c>
      <c r="E500" s="36"/>
      <c r="F500" s="37" t="s">
        <v>773</v>
      </c>
      <c r="G500" s="32">
        <f t="shared" si="39"/>
        <v>1336.56</v>
      </c>
      <c r="H500" s="32">
        <f t="shared" si="40"/>
        <v>1132.96</v>
      </c>
      <c r="I500" s="33">
        <v>1132.96</v>
      </c>
      <c r="J500" s="33">
        <v>0</v>
      </c>
      <c r="K500" s="32"/>
      <c r="L500" s="32">
        <f>VLOOKUP(B500,'[1]Sheet2'!$D$3:$E$611,2,0)</f>
        <v>203.6</v>
      </c>
      <c r="M500" s="32">
        <f aca="true" t="shared" si="43" ref="M500:M516">N500+R500+S500</f>
        <v>0</v>
      </c>
      <c r="N500" s="34">
        <f t="shared" si="41"/>
        <v>0</v>
      </c>
      <c r="O500" s="34">
        <v>0</v>
      </c>
      <c r="P500" s="34">
        <v>0</v>
      </c>
      <c r="Q500" s="34"/>
      <c r="R500" s="34"/>
      <c r="S500" s="34"/>
    </row>
    <row r="501" spans="1:19" s="38" customFormat="1" ht="16.5" customHeight="1">
      <c r="A501" s="31"/>
      <c r="B501" s="31" t="s">
        <v>1019</v>
      </c>
      <c r="C501" s="36"/>
      <c r="D501" s="36"/>
      <c r="E501" s="36" t="s">
        <v>349</v>
      </c>
      <c r="F501" s="37" t="s">
        <v>407</v>
      </c>
      <c r="G501" s="32">
        <f t="shared" si="39"/>
        <v>563.96</v>
      </c>
      <c r="H501" s="32">
        <f t="shared" si="40"/>
        <v>563.96</v>
      </c>
      <c r="I501" s="33">
        <v>563.96</v>
      </c>
      <c r="J501" s="33">
        <v>0</v>
      </c>
      <c r="K501" s="32"/>
      <c r="L501" s="32"/>
      <c r="M501" s="32">
        <f t="shared" si="43"/>
        <v>0</v>
      </c>
      <c r="N501" s="34">
        <f t="shared" si="41"/>
        <v>0</v>
      </c>
      <c r="O501" s="34">
        <v>0</v>
      </c>
      <c r="P501" s="34">
        <v>0</v>
      </c>
      <c r="Q501" s="34"/>
      <c r="R501" s="34"/>
      <c r="S501" s="34"/>
    </row>
    <row r="502" spans="1:19" s="38" customFormat="1" ht="16.5" customHeight="1">
      <c r="A502" s="31"/>
      <c r="B502" s="31" t="s">
        <v>74</v>
      </c>
      <c r="C502" s="36"/>
      <c r="D502" s="36"/>
      <c r="E502" s="36" t="s">
        <v>351</v>
      </c>
      <c r="F502" s="37" t="s">
        <v>774</v>
      </c>
      <c r="G502" s="32">
        <f t="shared" si="39"/>
        <v>6</v>
      </c>
      <c r="H502" s="32">
        <f t="shared" si="40"/>
        <v>6</v>
      </c>
      <c r="I502" s="33">
        <v>6</v>
      </c>
      <c r="J502" s="33">
        <v>0</v>
      </c>
      <c r="K502" s="32"/>
      <c r="L502" s="32"/>
      <c r="M502" s="32">
        <f t="shared" si="43"/>
        <v>0</v>
      </c>
      <c r="N502" s="34">
        <f t="shared" si="41"/>
        <v>0</v>
      </c>
      <c r="O502" s="34">
        <v>0</v>
      </c>
      <c r="P502" s="34">
        <v>0</v>
      </c>
      <c r="Q502" s="34"/>
      <c r="R502" s="34"/>
      <c r="S502" s="34"/>
    </row>
    <row r="503" spans="1:19" s="38" customFormat="1" ht="16.5" customHeight="1">
      <c r="A503" s="31"/>
      <c r="B503" s="31" t="s">
        <v>75</v>
      </c>
      <c r="C503" s="36"/>
      <c r="D503" s="36"/>
      <c r="E503" s="36" t="s">
        <v>358</v>
      </c>
      <c r="F503" s="37" t="s">
        <v>775</v>
      </c>
      <c r="G503" s="32">
        <f t="shared" si="39"/>
        <v>766.6</v>
      </c>
      <c r="H503" s="32">
        <f t="shared" si="40"/>
        <v>563</v>
      </c>
      <c r="I503" s="33">
        <v>563</v>
      </c>
      <c r="J503" s="33">
        <v>0</v>
      </c>
      <c r="K503" s="32"/>
      <c r="L503" s="32">
        <f>VLOOKUP(B503,'[1]市直（公共预算）'!$B$2:$C$116,2,0)</f>
        <v>203.6</v>
      </c>
      <c r="M503" s="32">
        <f t="shared" si="43"/>
        <v>0</v>
      </c>
      <c r="N503" s="34">
        <f t="shared" si="41"/>
        <v>0</v>
      </c>
      <c r="O503" s="34">
        <v>0</v>
      </c>
      <c r="P503" s="34">
        <v>0</v>
      </c>
      <c r="Q503" s="34"/>
      <c r="R503" s="34"/>
      <c r="S503" s="34"/>
    </row>
    <row r="504" spans="1:19" s="38" customFormat="1" ht="16.5" customHeight="1">
      <c r="A504" s="31"/>
      <c r="B504" s="31" t="s">
        <v>1020</v>
      </c>
      <c r="C504" s="36"/>
      <c r="D504" s="36" t="s">
        <v>366</v>
      </c>
      <c r="E504" s="36"/>
      <c r="F504" s="37" t="s">
        <v>776</v>
      </c>
      <c r="G504" s="32">
        <f t="shared" si="39"/>
        <v>526.46</v>
      </c>
      <c r="H504" s="32">
        <f t="shared" si="40"/>
        <v>526.46</v>
      </c>
      <c r="I504" s="33">
        <v>526.46</v>
      </c>
      <c r="J504" s="33">
        <v>0</v>
      </c>
      <c r="K504" s="32"/>
      <c r="L504" s="32">
        <f>VLOOKUP(B504,'[1]Sheet2'!$D$3:$E$611,2,0)</f>
        <v>0</v>
      </c>
      <c r="M504" s="32">
        <f t="shared" si="43"/>
        <v>0</v>
      </c>
      <c r="N504" s="34">
        <f t="shared" si="41"/>
        <v>0</v>
      </c>
      <c r="O504" s="34">
        <v>0</v>
      </c>
      <c r="P504" s="34">
        <v>0</v>
      </c>
      <c r="Q504" s="34"/>
      <c r="R504" s="34"/>
      <c r="S504" s="34"/>
    </row>
    <row r="505" spans="1:19" s="38" customFormat="1" ht="16.5" customHeight="1">
      <c r="A505" s="31"/>
      <c r="B505" s="31" t="s">
        <v>1021</v>
      </c>
      <c r="C505" s="36"/>
      <c r="D505" s="36"/>
      <c r="E505" s="36" t="s">
        <v>349</v>
      </c>
      <c r="F505" s="37" t="s">
        <v>407</v>
      </c>
      <c r="G505" s="32">
        <f t="shared" si="39"/>
        <v>420.46</v>
      </c>
      <c r="H505" s="32">
        <f t="shared" si="40"/>
        <v>420.46</v>
      </c>
      <c r="I505" s="33">
        <v>420.46</v>
      </c>
      <c r="J505" s="33">
        <v>0</v>
      </c>
      <c r="K505" s="32"/>
      <c r="L505" s="32"/>
      <c r="M505" s="32">
        <f t="shared" si="43"/>
        <v>0</v>
      </c>
      <c r="N505" s="34">
        <f t="shared" si="41"/>
        <v>0</v>
      </c>
      <c r="O505" s="34">
        <v>0</v>
      </c>
      <c r="P505" s="34">
        <v>0</v>
      </c>
      <c r="Q505" s="34"/>
      <c r="R505" s="34"/>
      <c r="S505" s="34"/>
    </row>
    <row r="506" spans="1:19" s="38" customFormat="1" ht="16.5" customHeight="1">
      <c r="A506" s="31"/>
      <c r="B506" s="31" t="s">
        <v>321</v>
      </c>
      <c r="C506" s="36"/>
      <c r="D506" s="36"/>
      <c r="E506" s="36" t="s">
        <v>358</v>
      </c>
      <c r="F506" s="37" t="s">
        <v>777</v>
      </c>
      <c r="G506" s="32">
        <f t="shared" si="39"/>
        <v>106</v>
      </c>
      <c r="H506" s="32">
        <f t="shared" si="40"/>
        <v>106</v>
      </c>
      <c r="I506" s="33">
        <v>106</v>
      </c>
      <c r="J506" s="33">
        <v>0</v>
      </c>
      <c r="K506" s="32"/>
      <c r="L506" s="32"/>
      <c r="M506" s="32">
        <f t="shared" si="43"/>
        <v>0</v>
      </c>
      <c r="N506" s="34">
        <f t="shared" si="41"/>
        <v>0</v>
      </c>
      <c r="O506" s="34">
        <v>0</v>
      </c>
      <c r="P506" s="34">
        <v>0</v>
      </c>
      <c r="Q506" s="34"/>
      <c r="R506" s="34"/>
      <c r="S506" s="34"/>
    </row>
    <row r="507" spans="1:19" s="38" customFormat="1" ht="24.75" customHeight="1">
      <c r="A507" s="31"/>
      <c r="B507" s="31" t="s">
        <v>400</v>
      </c>
      <c r="C507" s="36"/>
      <c r="D507" s="36" t="s">
        <v>372</v>
      </c>
      <c r="E507" s="36"/>
      <c r="F507" s="37" t="s">
        <v>778</v>
      </c>
      <c r="G507" s="32">
        <f t="shared" si="39"/>
        <v>0</v>
      </c>
      <c r="H507" s="32">
        <f t="shared" si="40"/>
        <v>0</v>
      </c>
      <c r="I507" s="33">
        <v>0</v>
      </c>
      <c r="J507" s="33">
        <v>0</v>
      </c>
      <c r="K507" s="32"/>
      <c r="L507" s="32">
        <f>VLOOKUP(B507,'[1]Sheet2'!$D$3:$E$611,2,0)</f>
        <v>0</v>
      </c>
      <c r="M507" s="32">
        <f t="shared" si="43"/>
        <v>12</v>
      </c>
      <c r="N507" s="34">
        <f t="shared" si="41"/>
        <v>12</v>
      </c>
      <c r="O507" s="34">
        <v>12</v>
      </c>
      <c r="P507" s="34">
        <v>0</v>
      </c>
      <c r="Q507" s="34"/>
      <c r="R507" s="34"/>
      <c r="S507" s="34"/>
    </row>
    <row r="508" spans="1:19" s="38" customFormat="1" ht="16.5" customHeight="1">
      <c r="A508" s="31"/>
      <c r="B508" s="31" t="s">
        <v>48</v>
      </c>
      <c r="C508" s="36"/>
      <c r="D508" s="36"/>
      <c r="E508" s="36" t="s">
        <v>358</v>
      </c>
      <c r="F508" s="37" t="s">
        <v>779</v>
      </c>
      <c r="G508" s="32">
        <f t="shared" si="39"/>
        <v>0</v>
      </c>
      <c r="H508" s="32">
        <f t="shared" si="40"/>
        <v>0</v>
      </c>
      <c r="I508" s="33">
        <v>0</v>
      </c>
      <c r="J508" s="33">
        <v>0</v>
      </c>
      <c r="K508" s="32"/>
      <c r="L508" s="32"/>
      <c r="M508" s="32">
        <f t="shared" si="43"/>
        <v>12</v>
      </c>
      <c r="N508" s="34">
        <f t="shared" si="41"/>
        <v>12</v>
      </c>
      <c r="O508" s="34">
        <v>12</v>
      </c>
      <c r="P508" s="34">
        <v>0</v>
      </c>
      <c r="Q508" s="34"/>
      <c r="R508" s="34"/>
      <c r="S508" s="34"/>
    </row>
    <row r="509" spans="1:19" s="35" customFormat="1" ht="16.5" customHeight="1">
      <c r="A509" s="31"/>
      <c r="B509" s="31" t="s">
        <v>386</v>
      </c>
      <c r="C509" s="36" t="s">
        <v>386</v>
      </c>
      <c r="D509" s="36"/>
      <c r="E509" s="36"/>
      <c r="F509" s="37" t="s">
        <v>780</v>
      </c>
      <c r="G509" s="32">
        <f t="shared" si="39"/>
        <v>1356.08</v>
      </c>
      <c r="H509" s="32">
        <f t="shared" si="40"/>
        <v>1206.08</v>
      </c>
      <c r="I509" s="33">
        <v>1206.08</v>
      </c>
      <c r="J509" s="33">
        <v>0</v>
      </c>
      <c r="K509" s="32">
        <v>150</v>
      </c>
      <c r="L509" s="32"/>
      <c r="M509" s="32">
        <f t="shared" si="43"/>
        <v>0</v>
      </c>
      <c r="N509" s="34">
        <f t="shared" si="41"/>
        <v>0</v>
      </c>
      <c r="O509" s="34">
        <v>0</v>
      </c>
      <c r="P509" s="34">
        <v>0</v>
      </c>
      <c r="Q509" s="34"/>
      <c r="R509" s="34"/>
      <c r="S509" s="34"/>
    </row>
    <row r="510" spans="1:19" s="38" customFormat="1" ht="16.5" customHeight="1">
      <c r="A510" s="31"/>
      <c r="B510" s="31" t="s">
        <v>1022</v>
      </c>
      <c r="C510" s="36"/>
      <c r="D510" s="36" t="s">
        <v>353</v>
      </c>
      <c r="E510" s="36"/>
      <c r="F510" s="37" t="s">
        <v>781</v>
      </c>
      <c r="G510" s="32">
        <f t="shared" si="39"/>
        <v>415.06</v>
      </c>
      <c r="H510" s="32">
        <f t="shared" si="40"/>
        <v>415.06</v>
      </c>
      <c r="I510" s="33">
        <v>415.06</v>
      </c>
      <c r="J510" s="33">
        <v>0</v>
      </c>
      <c r="K510" s="32"/>
      <c r="L510" s="32">
        <f>VLOOKUP(B510,'[1]Sheet2'!$D$3:$E$611,2,0)</f>
        <v>0</v>
      </c>
      <c r="M510" s="32">
        <f t="shared" si="43"/>
        <v>0</v>
      </c>
      <c r="N510" s="34">
        <f t="shared" si="41"/>
        <v>0</v>
      </c>
      <c r="O510" s="34">
        <v>0</v>
      </c>
      <c r="P510" s="34">
        <v>0</v>
      </c>
      <c r="Q510" s="34"/>
      <c r="R510" s="34"/>
      <c r="S510" s="34"/>
    </row>
    <row r="511" spans="1:19" s="38" customFormat="1" ht="16.5" customHeight="1">
      <c r="A511" s="31"/>
      <c r="B511" s="31" t="s">
        <v>262</v>
      </c>
      <c r="C511" s="36"/>
      <c r="D511" s="36"/>
      <c r="E511" s="36" t="s">
        <v>349</v>
      </c>
      <c r="F511" s="37" t="s">
        <v>407</v>
      </c>
      <c r="G511" s="32">
        <f t="shared" si="39"/>
        <v>412.8</v>
      </c>
      <c r="H511" s="32">
        <f t="shared" si="40"/>
        <v>412.8</v>
      </c>
      <c r="I511" s="33">
        <v>412.8</v>
      </c>
      <c r="J511" s="33">
        <v>0</v>
      </c>
      <c r="K511" s="32"/>
      <c r="L511" s="32"/>
      <c r="M511" s="32">
        <f t="shared" si="43"/>
        <v>0</v>
      </c>
      <c r="N511" s="34">
        <f t="shared" si="41"/>
        <v>0</v>
      </c>
      <c r="O511" s="34">
        <v>0</v>
      </c>
      <c r="P511" s="34">
        <v>0</v>
      </c>
      <c r="Q511" s="34"/>
      <c r="R511" s="34"/>
      <c r="S511" s="34"/>
    </row>
    <row r="512" spans="1:19" s="38" customFormat="1" ht="16.5" customHeight="1">
      <c r="A512" s="31"/>
      <c r="B512" s="31" t="s">
        <v>263</v>
      </c>
      <c r="C512" s="36"/>
      <c r="D512" s="36"/>
      <c r="E512" s="36" t="s">
        <v>356</v>
      </c>
      <c r="F512" s="37" t="s">
        <v>450</v>
      </c>
      <c r="G512" s="32">
        <f t="shared" si="39"/>
        <v>2.2600000000000002</v>
      </c>
      <c r="H512" s="32">
        <f t="shared" si="40"/>
        <v>2.2600000000000002</v>
      </c>
      <c r="I512" s="33">
        <v>2.2600000000000002</v>
      </c>
      <c r="J512" s="33">
        <v>0</v>
      </c>
      <c r="K512" s="32"/>
      <c r="L512" s="32"/>
      <c r="M512" s="32">
        <f t="shared" si="43"/>
        <v>0</v>
      </c>
      <c r="N512" s="34">
        <f t="shared" si="41"/>
        <v>0</v>
      </c>
      <c r="O512" s="34">
        <v>0</v>
      </c>
      <c r="P512" s="34">
        <v>0</v>
      </c>
      <c r="Q512" s="34"/>
      <c r="R512" s="34"/>
      <c r="S512" s="34"/>
    </row>
    <row r="513" spans="1:19" s="38" customFormat="1" ht="16.5" customHeight="1">
      <c r="A513" s="31"/>
      <c r="B513" s="31" t="s">
        <v>1023</v>
      </c>
      <c r="C513" s="36"/>
      <c r="D513" s="36" t="s">
        <v>351</v>
      </c>
      <c r="E513" s="36"/>
      <c r="F513" s="37" t="s">
        <v>782</v>
      </c>
      <c r="G513" s="32">
        <f t="shared" si="39"/>
        <v>791.02</v>
      </c>
      <c r="H513" s="32">
        <f t="shared" si="40"/>
        <v>791.02</v>
      </c>
      <c r="I513" s="33">
        <v>791.02</v>
      </c>
      <c r="J513" s="33">
        <v>0</v>
      </c>
      <c r="K513" s="32"/>
      <c r="L513" s="32">
        <f>VLOOKUP(B513,'[1]Sheet2'!$D$3:$E$611,2,0)</f>
        <v>0</v>
      </c>
      <c r="M513" s="32">
        <f t="shared" si="43"/>
        <v>0</v>
      </c>
      <c r="N513" s="34">
        <f t="shared" si="41"/>
        <v>0</v>
      </c>
      <c r="O513" s="34">
        <v>0</v>
      </c>
      <c r="P513" s="34">
        <v>0</v>
      </c>
      <c r="Q513" s="34"/>
      <c r="R513" s="34"/>
      <c r="S513" s="34"/>
    </row>
    <row r="514" spans="1:19" s="38" customFormat="1" ht="16.5" customHeight="1">
      <c r="A514" s="31"/>
      <c r="B514" s="31" t="s">
        <v>1024</v>
      </c>
      <c r="C514" s="36"/>
      <c r="D514" s="36"/>
      <c r="E514" s="36" t="s">
        <v>349</v>
      </c>
      <c r="F514" s="37" t="s">
        <v>407</v>
      </c>
      <c r="G514" s="32">
        <f t="shared" si="39"/>
        <v>340.22</v>
      </c>
      <c r="H514" s="32">
        <f t="shared" si="40"/>
        <v>340.22</v>
      </c>
      <c r="I514" s="33">
        <v>340.22</v>
      </c>
      <c r="J514" s="33">
        <v>0</v>
      </c>
      <c r="K514" s="32"/>
      <c r="L514" s="32"/>
      <c r="M514" s="32">
        <f t="shared" si="43"/>
        <v>0</v>
      </c>
      <c r="N514" s="34">
        <f t="shared" si="41"/>
        <v>0</v>
      </c>
      <c r="O514" s="34">
        <v>0</v>
      </c>
      <c r="P514" s="34">
        <v>0</v>
      </c>
      <c r="Q514" s="34"/>
      <c r="R514" s="34"/>
      <c r="S514" s="34"/>
    </row>
    <row r="515" spans="1:19" s="38" customFormat="1" ht="16.5" customHeight="1">
      <c r="A515" s="31"/>
      <c r="B515" s="31" t="s">
        <v>269</v>
      </c>
      <c r="C515" s="36"/>
      <c r="D515" s="36"/>
      <c r="E515" s="36" t="s">
        <v>361</v>
      </c>
      <c r="F515" s="37" t="s">
        <v>783</v>
      </c>
      <c r="G515" s="32">
        <f t="shared" si="39"/>
        <v>170</v>
      </c>
      <c r="H515" s="32">
        <f t="shared" si="40"/>
        <v>170</v>
      </c>
      <c r="I515" s="33">
        <v>170</v>
      </c>
      <c r="J515" s="33">
        <v>0</v>
      </c>
      <c r="K515" s="32"/>
      <c r="L515" s="32"/>
      <c r="M515" s="32">
        <f t="shared" si="43"/>
        <v>0</v>
      </c>
      <c r="N515" s="34">
        <f t="shared" si="41"/>
        <v>0</v>
      </c>
      <c r="O515" s="34">
        <v>0</v>
      </c>
      <c r="P515" s="34">
        <v>0</v>
      </c>
      <c r="Q515" s="34"/>
      <c r="R515" s="34"/>
      <c r="S515" s="34"/>
    </row>
    <row r="516" spans="1:19" s="38" customFormat="1" ht="16.5" customHeight="1">
      <c r="A516" s="31"/>
      <c r="B516" s="31" t="s">
        <v>268</v>
      </c>
      <c r="C516" s="36"/>
      <c r="D516" s="36"/>
      <c r="E516" s="36" t="s">
        <v>358</v>
      </c>
      <c r="F516" s="37" t="s">
        <v>784</v>
      </c>
      <c r="G516" s="32">
        <f t="shared" si="39"/>
        <v>280.79999999999995</v>
      </c>
      <c r="H516" s="32">
        <f t="shared" si="40"/>
        <v>280.79999999999995</v>
      </c>
      <c r="I516" s="33">
        <v>280.79999999999995</v>
      </c>
      <c r="J516" s="33">
        <v>0</v>
      </c>
      <c r="K516" s="32"/>
      <c r="L516" s="32"/>
      <c r="M516" s="32">
        <f t="shared" si="43"/>
        <v>0</v>
      </c>
      <c r="N516" s="34">
        <f t="shared" si="41"/>
        <v>0</v>
      </c>
      <c r="O516" s="34">
        <v>0</v>
      </c>
      <c r="P516" s="34">
        <v>0</v>
      </c>
      <c r="Q516" s="34"/>
      <c r="R516" s="34"/>
      <c r="S516" s="34"/>
    </row>
    <row r="517" spans="1:19" s="38" customFormat="1" ht="16.5" customHeight="1">
      <c r="A517" s="31"/>
      <c r="B517" s="31" t="s">
        <v>1025</v>
      </c>
      <c r="C517" s="36"/>
      <c r="D517" s="36" t="s">
        <v>362</v>
      </c>
      <c r="E517" s="36"/>
      <c r="F517" s="37" t="s">
        <v>1113</v>
      </c>
      <c r="G517" s="32">
        <f t="shared" si="39"/>
        <v>150</v>
      </c>
      <c r="H517" s="32"/>
      <c r="I517" s="33"/>
      <c r="J517" s="33"/>
      <c r="K517" s="32">
        <v>150</v>
      </c>
      <c r="L517" s="32">
        <f>VLOOKUP(B517,'[1]Sheet2'!$D$3:$E$611,2,0)</f>
        <v>0</v>
      </c>
      <c r="M517" s="32"/>
      <c r="N517" s="34"/>
      <c r="O517" s="34"/>
      <c r="P517" s="34"/>
      <c r="Q517" s="34"/>
      <c r="R517" s="34"/>
      <c r="S517" s="34"/>
    </row>
    <row r="518" spans="1:19" s="38" customFormat="1" ht="16.5" customHeight="1">
      <c r="A518" s="31"/>
      <c r="B518" s="31" t="s">
        <v>1026</v>
      </c>
      <c r="C518" s="36"/>
      <c r="D518" s="36"/>
      <c r="E518" s="36" t="s">
        <v>358</v>
      </c>
      <c r="F518" s="37" t="s">
        <v>1114</v>
      </c>
      <c r="G518" s="32">
        <f t="shared" si="39"/>
        <v>150</v>
      </c>
      <c r="H518" s="32"/>
      <c r="I518" s="33"/>
      <c r="J518" s="33"/>
      <c r="K518" s="32">
        <v>150</v>
      </c>
      <c r="L518" s="32"/>
      <c r="M518" s="32"/>
      <c r="N518" s="34"/>
      <c r="O518" s="34"/>
      <c r="P518" s="34"/>
      <c r="Q518" s="34"/>
      <c r="R518" s="34"/>
      <c r="S518" s="34"/>
    </row>
    <row r="519" spans="1:19" s="35" customFormat="1" ht="16.5" customHeight="1">
      <c r="A519" s="31"/>
      <c r="B519" s="31" t="s">
        <v>383</v>
      </c>
      <c r="C519" s="36" t="s">
        <v>383</v>
      </c>
      <c r="D519" s="36"/>
      <c r="E519" s="36"/>
      <c r="F519" s="37" t="s">
        <v>785</v>
      </c>
      <c r="G519" s="32">
        <f t="shared" si="39"/>
        <v>402.68</v>
      </c>
      <c r="H519" s="32">
        <f t="shared" si="40"/>
        <v>389.63</v>
      </c>
      <c r="I519" s="33">
        <v>389.63</v>
      </c>
      <c r="J519" s="33">
        <v>0</v>
      </c>
      <c r="K519" s="32"/>
      <c r="L519" s="32">
        <f>VLOOKUP(C519,'[1]市直（公共预算）'!$H$61:$I$78,2,0)</f>
        <v>13.05</v>
      </c>
      <c r="M519" s="32">
        <f aca="true" t="shared" si="44" ref="M519:M526">N519+R519+S519</f>
        <v>0</v>
      </c>
      <c r="N519" s="34">
        <f t="shared" si="41"/>
        <v>0</v>
      </c>
      <c r="O519" s="34">
        <v>0</v>
      </c>
      <c r="P519" s="34">
        <v>0</v>
      </c>
      <c r="Q519" s="34"/>
      <c r="R519" s="34"/>
      <c r="S519" s="34"/>
    </row>
    <row r="520" spans="1:19" s="38" customFormat="1" ht="16.5" customHeight="1">
      <c r="A520" s="31"/>
      <c r="B520" s="31" t="s">
        <v>1027</v>
      </c>
      <c r="C520" s="36"/>
      <c r="D520" s="36" t="s">
        <v>349</v>
      </c>
      <c r="E520" s="36"/>
      <c r="F520" s="37" t="s">
        <v>786</v>
      </c>
      <c r="G520" s="32">
        <f t="shared" si="39"/>
        <v>240.63</v>
      </c>
      <c r="H520" s="32">
        <f t="shared" si="40"/>
        <v>240.63</v>
      </c>
      <c r="I520" s="33">
        <v>240.63</v>
      </c>
      <c r="J520" s="33">
        <v>0</v>
      </c>
      <c r="K520" s="32"/>
      <c r="L520" s="32">
        <f>VLOOKUP(B520,'[1]Sheet2'!$D$3:$E$611,2,0)</f>
        <v>0</v>
      </c>
      <c r="M520" s="32">
        <f t="shared" si="44"/>
        <v>0</v>
      </c>
      <c r="N520" s="34">
        <f t="shared" si="41"/>
        <v>0</v>
      </c>
      <c r="O520" s="34">
        <v>0</v>
      </c>
      <c r="P520" s="34">
        <v>0</v>
      </c>
      <c r="Q520" s="34"/>
      <c r="R520" s="34"/>
      <c r="S520" s="34"/>
    </row>
    <row r="521" spans="1:19" s="38" customFormat="1" ht="16.5" customHeight="1">
      <c r="A521" s="31"/>
      <c r="B521" s="31" t="s">
        <v>1028</v>
      </c>
      <c r="C521" s="36"/>
      <c r="D521" s="36"/>
      <c r="E521" s="36" t="s">
        <v>349</v>
      </c>
      <c r="F521" s="37" t="s">
        <v>407</v>
      </c>
      <c r="G521" s="32">
        <f t="shared" si="39"/>
        <v>240.63</v>
      </c>
      <c r="H521" s="32">
        <f t="shared" si="40"/>
        <v>240.63</v>
      </c>
      <c r="I521" s="33">
        <v>240.63</v>
      </c>
      <c r="J521" s="33">
        <v>0</v>
      </c>
      <c r="K521" s="32"/>
      <c r="L521" s="32"/>
      <c r="M521" s="32">
        <f t="shared" si="44"/>
        <v>0</v>
      </c>
      <c r="N521" s="34">
        <f t="shared" si="41"/>
        <v>0</v>
      </c>
      <c r="O521" s="34">
        <v>0</v>
      </c>
      <c r="P521" s="34">
        <v>0</v>
      </c>
      <c r="Q521" s="34"/>
      <c r="R521" s="34"/>
      <c r="S521" s="34"/>
    </row>
    <row r="522" spans="1:19" s="38" customFormat="1" ht="16.5" customHeight="1">
      <c r="A522" s="31"/>
      <c r="B522" s="31" t="s">
        <v>1029</v>
      </c>
      <c r="C522" s="36"/>
      <c r="D522" s="36" t="s">
        <v>358</v>
      </c>
      <c r="E522" s="36"/>
      <c r="F522" s="37" t="s">
        <v>787</v>
      </c>
      <c r="G522" s="32">
        <f t="shared" si="39"/>
        <v>162.05</v>
      </c>
      <c r="H522" s="32">
        <f t="shared" si="40"/>
        <v>149</v>
      </c>
      <c r="I522" s="33">
        <v>149</v>
      </c>
      <c r="J522" s="33">
        <v>0</v>
      </c>
      <c r="K522" s="32"/>
      <c r="L522" s="32">
        <f>VLOOKUP(B522,'[1]Sheet2'!$D$3:$E$611,2,0)</f>
        <v>13.05</v>
      </c>
      <c r="M522" s="32">
        <f t="shared" si="44"/>
        <v>0</v>
      </c>
      <c r="N522" s="34">
        <f t="shared" si="41"/>
        <v>0</v>
      </c>
      <c r="O522" s="34">
        <v>0</v>
      </c>
      <c r="P522" s="34">
        <v>0</v>
      </c>
      <c r="Q522" s="34"/>
      <c r="R522" s="34"/>
      <c r="S522" s="34"/>
    </row>
    <row r="523" spans="1:19" s="38" customFormat="1" ht="16.5" customHeight="1">
      <c r="A523" s="31"/>
      <c r="B523" s="31" t="s">
        <v>157</v>
      </c>
      <c r="C523" s="36"/>
      <c r="D523" s="36"/>
      <c r="E523" s="36" t="s">
        <v>349</v>
      </c>
      <c r="F523" s="37" t="s">
        <v>788</v>
      </c>
      <c r="G523" s="32">
        <f t="shared" si="39"/>
        <v>162.05</v>
      </c>
      <c r="H523" s="32">
        <f t="shared" si="40"/>
        <v>149</v>
      </c>
      <c r="I523" s="33">
        <v>149</v>
      </c>
      <c r="J523" s="33">
        <v>0</v>
      </c>
      <c r="K523" s="32"/>
      <c r="L523" s="32">
        <f>VLOOKUP(B523,'[1]市直（公共预算）'!$B$2:$C$116,2,0)</f>
        <v>13.05</v>
      </c>
      <c r="M523" s="32">
        <f t="shared" si="44"/>
        <v>0</v>
      </c>
      <c r="N523" s="34">
        <f t="shared" si="41"/>
        <v>0</v>
      </c>
      <c r="O523" s="34">
        <v>0</v>
      </c>
      <c r="P523" s="34">
        <v>0</v>
      </c>
      <c r="Q523" s="34"/>
      <c r="R523" s="34"/>
      <c r="S523" s="34"/>
    </row>
    <row r="524" spans="1:19" s="35" customFormat="1" ht="16.5" customHeight="1">
      <c r="A524" s="31"/>
      <c r="B524" s="31" t="s">
        <v>365</v>
      </c>
      <c r="C524" s="36" t="s">
        <v>365</v>
      </c>
      <c r="D524" s="36"/>
      <c r="E524" s="36"/>
      <c r="F524" s="37" t="s">
        <v>789</v>
      </c>
      <c r="G524" s="32">
        <f t="shared" si="39"/>
        <v>3861.357</v>
      </c>
      <c r="H524" s="32">
        <f t="shared" si="40"/>
        <v>3417.2</v>
      </c>
      <c r="I524" s="33">
        <v>3417.2</v>
      </c>
      <c r="J524" s="33">
        <v>0</v>
      </c>
      <c r="K524" s="32">
        <v>423</v>
      </c>
      <c r="L524" s="32">
        <f>VLOOKUP(C524,'[1]市直（公共预算）'!$H$61:$I$78,2,0)</f>
        <v>21.157</v>
      </c>
      <c r="M524" s="32">
        <f t="shared" si="44"/>
        <v>0</v>
      </c>
      <c r="N524" s="34">
        <f t="shared" si="41"/>
        <v>0</v>
      </c>
      <c r="O524" s="34">
        <v>0</v>
      </c>
      <c r="P524" s="34">
        <v>0</v>
      </c>
      <c r="Q524" s="34"/>
      <c r="R524" s="34"/>
      <c r="S524" s="34"/>
    </row>
    <row r="525" spans="1:19" s="38" customFormat="1" ht="16.5" customHeight="1">
      <c r="A525" s="31"/>
      <c r="B525" s="31" t="s">
        <v>1030</v>
      </c>
      <c r="C525" s="36"/>
      <c r="D525" s="36" t="s">
        <v>349</v>
      </c>
      <c r="E525" s="36"/>
      <c r="F525" s="37" t="s">
        <v>790</v>
      </c>
      <c r="G525" s="32">
        <f t="shared" si="39"/>
        <v>2604.1299999999997</v>
      </c>
      <c r="H525" s="32">
        <f t="shared" si="40"/>
        <v>2174.45</v>
      </c>
      <c r="I525" s="33">
        <v>2174.45</v>
      </c>
      <c r="J525" s="33">
        <v>0</v>
      </c>
      <c r="K525" s="32">
        <v>423</v>
      </c>
      <c r="L525" s="32">
        <f>VLOOKUP(B525,'[1]Sheet2'!$D$3:$E$611,2,0)</f>
        <v>6.68</v>
      </c>
      <c r="M525" s="32">
        <f t="shared" si="44"/>
        <v>0</v>
      </c>
      <c r="N525" s="34">
        <f t="shared" si="41"/>
        <v>0</v>
      </c>
      <c r="O525" s="34">
        <v>0</v>
      </c>
      <c r="P525" s="34">
        <v>0</v>
      </c>
      <c r="Q525" s="34"/>
      <c r="R525" s="34"/>
      <c r="S525" s="34"/>
    </row>
    <row r="526" spans="1:19" s="38" customFormat="1" ht="16.5" customHeight="1">
      <c r="A526" s="31"/>
      <c r="B526" s="31" t="s">
        <v>1031</v>
      </c>
      <c r="C526" s="36"/>
      <c r="D526" s="36"/>
      <c r="E526" s="36" t="s">
        <v>349</v>
      </c>
      <c r="F526" s="37" t="s">
        <v>407</v>
      </c>
      <c r="G526" s="32">
        <f t="shared" si="39"/>
        <v>1378.9599999999998</v>
      </c>
      <c r="H526" s="32">
        <f t="shared" si="40"/>
        <v>1378.9599999999998</v>
      </c>
      <c r="I526" s="33">
        <v>1378.9599999999998</v>
      </c>
      <c r="J526" s="33">
        <v>0</v>
      </c>
      <c r="K526" s="32"/>
      <c r="L526" s="32"/>
      <c r="M526" s="32">
        <f t="shared" si="44"/>
        <v>0</v>
      </c>
      <c r="N526" s="34">
        <f t="shared" si="41"/>
        <v>0</v>
      </c>
      <c r="O526" s="34">
        <v>0</v>
      </c>
      <c r="P526" s="34">
        <v>0</v>
      </c>
      <c r="Q526" s="34"/>
      <c r="R526" s="34"/>
      <c r="S526" s="34"/>
    </row>
    <row r="527" spans="1:19" s="38" customFormat="1" ht="16.5" customHeight="1">
      <c r="A527" s="41"/>
      <c r="B527" s="31" t="s">
        <v>1032</v>
      </c>
      <c r="C527" s="40"/>
      <c r="D527" s="40"/>
      <c r="E527" s="40" t="s">
        <v>1098</v>
      </c>
      <c r="F527" s="37" t="s">
        <v>1115</v>
      </c>
      <c r="G527" s="32">
        <f t="shared" si="39"/>
        <v>423</v>
      </c>
      <c r="H527" s="32"/>
      <c r="I527" s="33"/>
      <c r="J527" s="33"/>
      <c r="K527" s="32">
        <v>423</v>
      </c>
      <c r="L527" s="32"/>
      <c r="M527" s="32"/>
      <c r="N527" s="34"/>
      <c r="O527" s="34"/>
      <c r="P527" s="34"/>
      <c r="Q527" s="34"/>
      <c r="R527" s="34"/>
      <c r="S527" s="34"/>
    </row>
    <row r="528" spans="1:19" s="38" customFormat="1" ht="16.5" customHeight="1">
      <c r="A528" s="31"/>
      <c r="B528" s="31" t="s">
        <v>54</v>
      </c>
      <c r="C528" s="36"/>
      <c r="D528" s="36"/>
      <c r="E528" s="36" t="s">
        <v>363</v>
      </c>
      <c r="F528" s="37" t="s">
        <v>373</v>
      </c>
      <c r="G528" s="32">
        <f t="shared" si="39"/>
        <v>631.0799999999999</v>
      </c>
      <c r="H528" s="32">
        <f t="shared" si="40"/>
        <v>631.0799999999999</v>
      </c>
      <c r="I528" s="33">
        <v>631.0799999999999</v>
      </c>
      <c r="J528" s="33">
        <v>0</v>
      </c>
      <c r="K528" s="32"/>
      <c r="L528" s="32"/>
      <c r="M528" s="32">
        <f>N528+R528+S528</f>
        <v>0</v>
      </c>
      <c r="N528" s="34">
        <f t="shared" si="41"/>
        <v>0</v>
      </c>
      <c r="O528" s="34">
        <v>0</v>
      </c>
      <c r="P528" s="34">
        <v>0</v>
      </c>
      <c r="Q528" s="34"/>
      <c r="R528" s="34"/>
      <c r="S528" s="34"/>
    </row>
    <row r="529" spans="1:19" s="38" customFormat="1" ht="16.5" customHeight="1">
      <c r="A529" s="31"/>
      <c r="B529" s="31" t="s">
        <v>50</v>
      </c>
      <c r="C529" s="36"/>
      <c r="D529" s="36"/>
      <c r="E529" s="36" t="s">
        <v>358</v>
      </c>
      <c r="F529" s="37" t="s">
        <v>791</v>
      </c>
      <c r="G529" s="32">
        <f t="shared" si="39"/>
        <v>171.09</v>
      </c>
      <c r="H529" s="32">
        <f t="shared" si="40"/>
        <v>164.41</v>
      </c>
      <c r="I529" s="33">
        <v>164.41</v>
      </c>
      <c r="J529" s="33">
        <v>0</v>
      </c>
      <c r="K529" s="32"/>
      <c r="L529" s="32">
        <f>VLOOKUP(B529,'[1]市直（公共预算）'!$B$2:$C$116,2,0)</f>
        <v>6.68</v>
      </c>
      <c r="M529" s="32">
        <f>N529+R529+S529</f>
        <v>0</v>
      </c>
      <c r="N529" s="34">
        <f t="shared" si="41"/>
        <v>0</v>
      </c>
      <c r="O529" s="34">
        <v>0</v>
      </c>
      <c r="P529" s="34">
        <v>0</v>
      </c>
      <c r="Q529" s="34"/>
      <c r="R529" s="34"/>
      <c r="S529" s="34"/>
    </row>
    <row r="530" spans="1:19" s="38" customFormat="1" ht="16.5" customHeight="1">
      <c r="A530" s="31"/>
      <c r="B530" s="31" t="s">
        <v>1033</v>
      </c>
      <c r="C530" s="36"/>
      <c r="D530" s="36" t="s">
        <v>353</v>
      </c>
      <c r="E530" s="36"/>
      <c r="F530" s="37" t="s">
        <v>792</v>
      </c>
      <c r="G530" s="32">
        <f t="shared" si="39"/>
        <v>164.477</v>
      </c>
      <c r="H530" s="32">
        <f t="shared" si="40"/>
        <v>150</v>
      </c>
      <c r="I530" s="33">
        <v>150</v>
      </c>
      <c r="J530" s="33">
        <v>0</v>
      </c>
      <c r="K530" s="32"/>
      <c r="L530" s="32">
        <f>VLOOKUP(B530,'[1]Sheet2'!$D$3:$E$611,2,0)</f>
        <v>14.477</v>
      </c>
      <c r="M530" s="32">
        <f>N530+R530+S530</f>
        <v>0</v>
      </c>
      <c r="N530" s="34">
        <f t="shared" si="41"/>
        <v>0</v>
      </c>
      <c r="O530" s="34">
        <v>0</v>
      </c>
      <c r="P530" s="34">
        <v>0</v>
      </c>
      <c r="Q530" s="34"/>
      <c r="R530" s="34"/>
      <c r="S530" s="34"/>
    </row>
    <row r="531" spans="1:19" s="38" customFormat="1" ht="16.5" customHeight="1">
      <c r="A531" s="31"/>
      <c r="B531" s="31" t="s">
        <v>88</v>
      </c>
      <c r="C531" s="36"/>
      <c r="D531" s="36"/>
      <c r="E531" s="36" t="s">
        <v>361</v>
      </c>
      <c r="F531" s="37" t="s">
        <v>793</v>
      </c>
      <c r="G531" s="32">
        <f t="shared" si="39"/>
        <v>84</v>
      </c>
      <c r="H531" s="32">
        <f t="shared" si="40"/>
        <v>70</v>
      </c>
      <c r="I531" s="33">
        <v>70</v>
      </c>
      <c r="J531" s="33">
        <v>0</v>
      </c>
      <c r="K531" s="32"/>
      <c r="L531" s="32">
        <v>14</v>
      </c>
      <c r="M531" s="32">
        <f>N531+R531+S531</f>
        <v>0</v>
      </c>
      <c r="N531" s="34">
        <f t="shared" si="41"/>
        <v>0</v>
      </c>
      <c r="O531" s="34">
        <v>0</v>
      </c>
      <c r="P531" s="34">
        <v>0</v>
      </c>
      <c r="Q531" s="34"/>
      <c r="R531" s="34"/>
      <c r="S531" s="34"/>
    </row>
    <row r="532" spans="1:19" s="38" customFormat="1" ht="16.5" customHeight="1">
      <c r="A532" s="31"/>
      <c r="B532" s="31" t="s">
        <v>89</v>
      </c>
      <c r="C532" s="36"/>
      <c r="D532" s="36"/>
      <c r="E532" s="36" t="s">
        <v>351</v>
      </c>
      <c r="F532" s="37" t="s">
        <v>794</v>
      </c>
      <c r="G532" s="32">
        <f t="shared" si="39"/>
        <v>80</v>
      </c>
      <c r="H532" s="32">
        <f t="shared" si="40"/>
        <v>80</v>
      </c>
      <c r="I532" s="33">
        <v>80</v>
      </c>
      <c r="J532" s="33">
        <v>0</v>
      </c>
      <c r="K532" s="32"/>
      <c r="L532" s="32"/>
      <c r="M532" s="32">
        <f>N532+R532+S532</f>
        <v>0</v>
      </c>
      <c r="N532" s="34">
        <f t="shared" si="41"/>
        <v>0</v>
      </c>
      <c r="O532" s="34">
        <v>0</v>
      </c>
      <c r="P532" s="34">
        <v>0</v>
      </c>
      <c r="Q532" s="34"/>
      <c r="R532" s="34"/>
      <c r="S532" s="34"/>
    </row>
    <row r="533" spans="1:19" s="38" customFormat="1" ht="16.5" customHeight="1">
      <c r="A533" s="31"/>
      <c r="B533" s="31" t="s">
        <v>1034</v>
      </c>
      <c r="C533" s="36"/>
      <c r="D533" s="36" t="s">
        <v>361</v>
      </c>
      <c r="E533" s="36"/>
      <c r="F533" s="37" t="s">
        <v>795</v>
      </c>
      <c r="G533" s="32">
        <f t="shared" si="39"/>
        <v>476.1</v>
      </c>
      <c r="H533" s="32">
        <f t="shared" si="40"/>
        <v>476.1</v>
      </c>
      <c r="I533" s="33">
        <v>476.1</v>
      </c>
      <c r="J533" s="33">
        <v>0</v>
      </c>
      <c r="K533" s="32"/>
      <c r="L533" s="32">
        <f>VLOOKUP(B533,'[1]Sheet2'!$D$3:$E$611,2,0)</f>
        <v>0</v>
      </c>
      <c r="M533" s="32">
        <f aca="true" t="shared" si="45" ref="M533:M543">N533+R533+S533</f>
        <v>0</v>
      </c>
      <c r="N533" s="34">
        <f t="shared" si="41"/>
        <v>0</v>
      </c>
      <c r="O533" s="34">
        <v>0</v>
      </c>
      <c r="P533" s="34">
        <v>0</v>
      </c>
      <c r="Q533" s="34"/>
      <c r="R533" s="34"/>
      <c r="S533" s="34"/>
    </row>
    <row r="534" spans="1:19" s="38" customFormat="1" ht="16.5" customHeight="1">
      <c r="A534" s="31"/>
      <c r="B534" s="31" t="s">
        <v>1035</v>
      </c>
      <c r="C534" s="36"/>
      <c r="D534" s="36"/>
      <c r="E534" s="36" t="s">
        <v>349</v>
      </c>
      <c r="F534" s="37" t="s">
        <v>407</v>
      </c>
      <c r="G534" s="32">
        <f t="shared" si="39"/>
        <v>278.09999999999997</v>
      </c>
      <c r="H534" s="32">
        <f t="shared" si="40"/>
        <v>278.09999999999997</v>
      </c>
      <c r="I534" s="33">
        <v>278.09999999999997</v>
      </c>
      <c r="J534" s="33">
        <v>0</v>
      </c>
      <c r="K534" s="32"/>
      <c r="L534" s="32"/>
      <c r="M534" s="32">
        <f t="shared" si="45"/>
        <v>0</v>
      </c>
      <c r="N534" s="34">
        <f t="shared" si="41"/>
        <v>0</v>
      </c>
      <c r="O534" s="34">
        <v>0</v>
      </c>
      <c r="P534" s="34">
        <v>0</v>
      </c>
      <c r="Q534" s="34"/>
      <c r="R534" s="34"/>
      <c r="S534" s="34"/>
    </row>
    <row r="535" spans="1:19" s="38" customFormat="1" ht="16.5" customHeight="1">
      <c r="A535" s="31"/>
      <c r="B535" s="31" t="s">
        <v>16</v>
      </c>
      <c r="C535" s="36"/>
      <c r="D535" s="36"/>
      <c r="E535" s="36" t="s">
        <v>353</v>
      </c>
      <c r="F535" s="37" t="s">
        <v>408</v>
      </c>
      <c r="G535" s="32">
        <f t="shared" si="39"/>
        <v>45</v>
      </c>
      <c r="H535" s="32">
        <f t="shared" si="40"/>
        <v>45</v>
      </c>
      <c r="I535" s="33">
        <v>45</v>
      </c>
      <c r="J535" s="33">
        <v>0</v>
      </c>
      <c r="K535" s="32"/>
      <c r="L535" s="32"/>
      <c r="M535" s="32">
        <f t="shared" si="45"/>
        <v>0</v>
      </c>
      <c r="N535" s="34">
        <f t="shared" si="41"/>
        <v>0</v>
      </c>
      <c r="O535" s="34">
        <v>0</v>
      </c>
      <c r="P535" s="34">
        <v>0</v>
      </c>
      <c r="Q535" s="34"/>
      <c r="R535" s="34"/>
      <c r="S535" s="34"/>
    </row>
    <row r="536" spans="1:19" s="38" customFormat="1" ht="16.5" customHeight="1">
      <c r="A536" s="31"/>
      <c r="B536" s="31" t="s">
        <v>19</v>
      </c>
      <c r="C536" s="36"/>
      <c r="D536" s="36"/>
      <c r="E536" s="36" t="s">
        <v>361</v>
      </c>
      <c r="F536" s="37" t="s">
        <v>796</v>
      </c>
      <c r="G536" s="32">
        <f t="shared" si="39"/>
        <v>98</v>
      </c>
      <c r="H536" s="32">
        <f t="shared" si="40"/>
        <v>98</v>
      </c>
      <c r="I536" s="33">
        <v>98</v>
      </c>
      <c r="J536" s="33">
        <v>0</v>
      </c>
      <c r="K536" s="32"/>
      <c r="L536" s="32"/>
      <c r="M536" s="32">
        <f t="shared" si="45"/>
        <v>0</v>
      </c>
      <c r="N536" s="34">
        <f t="shared" si="41"/>
        <v>0</v>
      </c>
      <c r="O536" s="34">
        <v>0</v>
      </c>
      <c r="P536" s="34">
        <v>0</v>
      </c>
      <c r="Q536" s="34"/>
      <c r="R536" s="34"/>
      <c r="S536" s="34"/>
    </row>
    <row r="537" spans="1:19" s="38" customFormat="1" ht="16.5" customHeight="1">
      <c r="A537" s="31"/>
      <c r="B537" s="31" t="s">
        <v>17</v>
      </c>
      <c r="C537" s="36"/>
      <c r="D537" s="36"/>
      <c r="E537" s="36" t="s">
        <v>366</v>
      </c>
      <c r="F537" s="37" t="s">
        <v>797</v>
      </c>
      <c r="G537" s="32">
        <f t="shared" si="39"/>
        <v>26</v>
      </c>
      <c r="H537" s="32">
        <f t="shared" si="40"/>
        <v>26</v>
      </c>
      <c r="I537" s="33">
        <v>26</v>
      </c>
      <c r="J537" s="33">
        <v>0</v>
      </c>
      <c r="K537" s="32"/>
      <c r="L537" s="32"/>
      <c r="M537" s="32">
        <f t="shared" si="45"/>
        <v>0</v>
      </c>
      <c r="N537" s="34">
        <f t="shared" si="41"/>
        <v>0</v>
      </c>
      <c r="O537" s="34">
        <v>0</v>
      </c>
      <c r="P537" s="34">
        <v>0</v>
      </c>
      <c r="Q537" s="34"/>
      <c r="R537" s="34"/>
      <c r="S537" s="34"/>
    </row>
    <row r="538" spans="1:19" s="38" customFormat="1" ht="16.5" customHeight="1">
      <c r="A538" s="31"/>
      <c r="B538" s="31" t="s">
        <v>18</v>
      </c>
      <c r="C538" s="36"/>
      <c r="D538" s="36"/>
      <c r="E538" s="36" t="s">
        <v>358</v>
      </c>
      <c r="F538" s="37" t="s">
        <v>798</v>
      </c>
      <c r="G538" s="32">
        <f t="shared" si="39"/>
        <v>29</v>
      </c>
      <c r="H538" s="32">
        <f t="shared" si="40"/>
        <v>29</v>
      </c>
      <c r="I538" s="33">
        <v>29</v>
      </c>
      <c r="J538" s="33">
        <v>0</v>
      </c>
      <c r="K538" s="32"/>
      <c r="L538" s="32"/>
      <c r="M538" s="32">
        <f t="shared" si="45"/>
        <v>0</v>
      </c>
      <c r="N538" s="34">
        <f t="shared" si="41"/>
        <v>0</v>
      </c>
      <c r="O538" s="34">
        <v>0</v>
      </c>
      <c r="P538" s="34">
        <v>0</v>
      </c>
      <c r="Q538" s="34"/>
      <c r="R538" s="34"/>
      <c r="S538" s="34"/>
    </row>
    <row r="539" spans="1:19" s="38" customFormat="1" ht="16.5" customHeight="1">
      <c r="A539" s="31"/>
      <c r="B539" s="31" t="s">
        <v>1036</v>
      </c>
      <c r="C539" s="36"/>
      <c r="D539" s="36" t="s">
        <v>351</v>
      </c>
      <c r="E539" s="36"/>
      <c r="F539" s="37" t="s">
        <v>799</v>
      </c>
      <c r="G539" s="32">
        <f t="shared" si="39"/>
        <v>616.65</v>
      </c>
      <c r="H539" s="32">
        <f t="shared" si="40"/>
        <v>616.65</v>
      </c>
      <c r="I539" s="33">
        <v>616.65</v>
      </c>
      <c r="J539" s="33">
        <v>0</v>
      </c>
      <c r="K539" s="32"/>
      <c r="L539" s="32">
        <f>VLOOKUP(B539,'[1]Sheet2'!$D$3:$E$611,2,0)</f>
        <v>0</v>
      </c>
      <c r="M539" s="32">
        <f t="shared" si="45"/>
        <v>0</v>
      </c>
      <c r="N539" s="34">
        <f t="shared" si="41"/>
        <v>0</v>
      </c>
      <c r="O539" s="34">
        <v>0</v>
      </c>
      <c r="P539" s="34">
        <v>0</v>
      </c>
      <c r="Q539" s="34"/>
      <c r="R539" s="34"/>
      <c r="S539" s="34"/>
    </row>
    <row r="540" spans="1:19" s="38" customFormat="1" ht="16.5" customHeight="1">
      <c r="A540" s="31"/>
      <c r="B540" s="31" t="s">
        <v>1037</v>
      </c>
      <c r="C540" s="36"/>
      <c r="D540" s="36"/>
      <c r="E540" s="36" t="s">
        <v>361</v>
      </c>
      <c r="F540" s="37" t="s">
        <v>800</v>
      </c>
      <c r="G540" s="32">
        <f t="shared" si="39"/>
        <v>19.87</v>
      </c>
      <c r="H540" s="32">
        <f t="shared" si="40"/>
        <v>19.87</v>
      </c>
      <c r="I540" s="33">
        <v>19.87</v>
      </c>
      <c r="J540" s="33">
        <v>0</v>
      </c>
      <c r="K540" s="32"/>
      <c r="L540" s="32"/>
      <c r="M540" s="32">
        <f t="shared" si="45"/>
        <v>0</v>
      </c>
      <c r="N540" s="34">
        <f t="shared" si="41"/>
        <v>0</v>
      </c>
      <c r="O540" s="34">
        <v>0</v>
      </c>
      <c r="P540" s="34">
        <v>0</v>
      </c>
      <c r="Q540" s="34"/>
      <c r="R540" s="34"/>
      <c r="S540" s="34"/>
    </row>
    <row r="541" spans="1:19" s="38" customFormat="1" ht="16.5" customHeight="1">
      <c r="A541" s="31"/>
      <c r="B541" s="31" t="s">
        <v>267</v>
      </c>
      <c r="C541" s="36"/>
      <c r="D541" s="36"/>
      <c r="E541" s="36" t="s">
        <v>358</v>
      </c>
      <c r="F541" s="37" t="s">
        <v>801</v>
      </c>
      <c r="G541" s="32">
        <f t="shared" si="39"/>
        <v>596.78</v>
      </c>
      <c r="H541" s="32">
        <f t="shared" si="40"/>
        <v>596.78</v>
      </c>
      <c r="I541" s="33">
        <v>596.78</v>
      </c>
      <c r="J541" s="33">
        <v>0</v>
      </c>
      <c r="K541" s="32"/>
      <c r="L541" s="32"/>
      <c r="M541" s="32">
        <f t="shared" si="45"/>
        <v>0</v>
      </c>
      <c r="N541" s="34">
        <f t="shared" si="41"/>
        <v>0</v>
      </c>
      <c r="O541" s="34">
        <v>0</v>
      </c>
      <c r="P541" s="34">
        <v>0</v>
      </c>
      <c r="Q541" s="34"/>
      <c r="R541" s="34"/>
      <c r="S541" s="34"/>
    </row>
    <row r="542" spans="1:19" s="35" customFormat="1" ht="16.5" customHeight="1">
      <c r="A542" s="31"/>
      <c r="B542" s="31" t="s">
        <v>352</v>
      </c>
      <c r="C542" s="36" t="s">
        <v>352</v>
      </c>
      <c r="D542" s="36"/>
      <c r="E542" s="36"/>
      <c r="F542" s="37" t="s">
        <v>802</v>
      </c>
      <c r="G542" s="32">
        <f t="shared" si="39"/>
        <v>25111.275983</v>
      </c>
      <c r="H542" s="32">
        <f t="shared" si="40"/>
        <v>18468.3</v>
      </c>
      <c r="I542" s="33">
        <v>18380.21</v>
      </c>
      <c r="J542" s="33">
        <v>88.08999999999999</v>
      </c>
      <c r="K542" s="32">
        <v>33</v>
      </c>
      <c r="L542" s="32">
        <f>VLOOKUP(C542,'[1]市直（公共预算）'!$H$61:$I$78,2,0)</f>
        <v>6609.975982999999</v>
      </c>
      <c r="M542" s="32">
        <f t="shared" si="45"/>
        <v>0</v>
      </c>
      <c r="N542" s="34">
        <f t="shared" si="41"/>
        <v>0</v>
      </c>
      <c r="O542" s="34">
        <v>0</v>
      </c>
      <c r="P542" s="34">
        <v>0</v>
      </c>
      <c r="Q542" s="34"/>
      <c r="R542" s="34"/>
      <c r="S542" s="34"/>
    </row>
    <row r="543" spans="1:19" s="38" customFormat="1" ht="16.5" customHeight="1">
      <c r="A543" s="31"/>
      <c r="B543" s="31" t="s">
        <v>1038</v>
      </c>
      <c r="C543" s="36"/>
      <c r="D543" s="36" t="s">
        <v>349</v>
      </c>
      <c r="E543" s="36"/>
      <c r="F543" s="37" t="s">
        <v>803</v>
      </c>
      <c r="G543" s="32">
        <f aca="true" t="shared" si="46" ref="G543:G581">H543+K543+L543</f>
        <v>6174.7387</v>
      </c>
      <c r="H543" s="32">
        <f t="shared" si="40"/>
        <v>4036</v>
      </c>
      <c r="I543" s="33">
        <v>4036</v>
      </c>
      <c r="J543" s="33">
        <v>0</v>
      </c>
      <c r="K543" s="32">
        <v>33</v>
      </c>
      <c r="L543" s="32">
        <f>VLOOKUP(B543,'[1]Sheet2'!$D$3:$E$611,2,0)</f>
        <v>2105.7387</v>
      </c>
      <c r="M543" s="32">
        <f t="shared" si="45"/>
        <v>0</v>
      </c>
      <c r="N543" s="34">
        <f t="shared" si="41"/>
        <v>0</v>
      </c>
      <c r="O543" s="34">
        <v>0</v>
      </c>
      <c r="P543" s="34">
        <v>0</v>
      </c>
      <c r="Q543" s="34"/>
      <c r="R543" s="34"/>
      <c r="S543" s="34"/>
    </row>
    <row r="544" spans="1:19" s="38" customFormat="1" ht="16.5" customHeight="1">
      <c r="A544" s="31"/>
      <c r="B544" s="31" t="s">
        <v>1039</v>
      </c>
      <c r="C544" s="36"/>
      <c r="D544" s="36"/>
      <c r="E544" s="36" t="s">
        <v>356</v>
      </c>
      <c r="F544" s="37" t="s">
        <v>1116</v>
      </c>
      <c r="G544" s="32">
        <f t="shared" si="46"/>
        <v>33</v>
      </c>
      <c r="H544" s="32"/>
      <c r="I544" s="33"/>
      <c r="J544" s="33"/>
      <c r="K544" s="32">
        <v>33</v>
      </c>
      <c r="L544" s="32"/>
      <c r="M544" s="32"/>
      <c r="N544" s="34"/>
      <c r="O544" s="34"/>
      <c r="P544" s="34"/>
      <c r="Q544" s="34"/>
      <c r="R544" s="34"/>
      <c r="S544" s="34"/>
    </row>
    <row r="545" spans="1:19" s="38" customFormat="1" ht="16.5" customHeight="1">
      <c r="A545" s="31"/>
      <c r="B545" s="31" t="s">
        <v>59</v>
      </c>
      <c r="C545" s="36"/>
      <c r="D545" s="36"/>
      <c r="E545" s="36" t="s">
        <v>362</v>
      </c>
      <c r="F545" s="37" t="s">
        <v>804</v>
      </c>
      <c r="G545" s="32">
        <f t="shared" si="46"/>
        <v>6080.21247</v>
      </c>
      <c r="H545" s="32">
        <f t="shared" si="40"/>
        <v>4036</v>
      </c>
      <c r="I545" s="33">
        <v>4036</v>
      </c>
      <c r="J545" s="33">
        <v>0</v>
      </c>
      <c r="K545" s="32"/>
      <c r="L545" s="32">
        <f>VLOOKUP(B545,'[1]市直（公共预算）'!$B$2:$C$116,2,0)</f>
        <v>2044.21247</v>
      </c>
      <c r="M545" s="32">
        <f>N545+R545+S545</f>
        <v>0</v>
      </c>
      <c r="N545" s="34">
        <f t="shared" si="41"/>
        <v>0</v>
      </c>
      <c r="O545" s="34">
        <v>0</v>
      </c>
      <c r="P545" s="34">
        <v>0</v>
      </c>
      <c r="Q545" s="34"/>
      <c r="R545" s="34"/>
      <c r="S545" s="34"/>
    </row>
    <row r="546" spans="1:19" s="38" customFormat="1" ht="16.5" customHeight="1">
      <c r="A546" s="31"/>
      <c r="B546" s="31" t="s">
        <v>1052</v>
      </c>
      <c r="C546" s="36"/>
      <c r="D546" s="36"/>
      <c r="E546" s="36" t="s">
        <v>366</v>
      </c>
      <c r="F546" s="37" t="s">
        <v>1117</v>
      </c>
      <c r="G546" s="32">
        <f t="shared" si="46"/>
        <v>61.526230000000005</v>
      </c>
      <c r="H546" s="32"/>
      <c r="I546" s="33"/>
      <c r="J546" s="33"/>
      <c r="K546" s="32"/>
      <c r="L546" s="32">
        <v>61.526230000000005</v>
      </c>
      <c r="M546" s="32"/>
      <c r="N546" s="34"/>
      <c r="O546" s="34"/>
      <c r="P546" s="34"/>
      <c r="Q546" s="34"/>
      <c r="R546" s="34"/>
      <c r="S546" s="34"/>
    </row>
    <row r="547" spans="1:19" s="38" customFormat="1" ht="16.5" customHeight="1">
      <c r="A547" s="31"/>
      <c r="B547" s="31" t="s">
        <v>1040</v>
      </c>
      <c r="C547" s="36"/>
      <c r="D547" s="36" t="s">
        <v>353</v>
      </c>
      <c r="E547" s="36"/>
      <c r="F547" s="37" t="s">
        <v>805</v>
      </c>
      <c r="G547" s="32">
        <f t="shared" si="46"/>
        <v>18327.3</v>
      </c>
      <c r="H547" s="32">
        <f t="shared" si="40"/>
        <v>13827.3</v>
      </c>
      <c r="I547" s="33">
        <v>13739.21</v>
      </c>
      <c r="J547" s="33">
        <v>88.08999999999999</v>
      </c>
      <c r="K547" s="32"/>
      <c r="L547" s="32">
        <f>VLOOKUP(B547,'[1]Sheet2'!$D$3:$E$611,2,0)</f>
        <v>4500</v>
      </c>
      <c r="M547" s="32">
        <f aca="true" t="shared" si="47" ref="M547:M571">N547+R547+S547</f>
        <v>0</v>
      </c>
      <c r="N547" s="34">
        <f t="shared" si="41"/>
        <v>0</v>
      </c>
      <c r="O547" s="34">
        <v>0</v>
      </c>
      <c r="P547" s="34">
        <v>0</v>
      </c>
      <c r="Q547" s="34"/>
      <c r="R547" s="34"/>
      <c r="S547" s="34"/>
    </row>
    <row r="548" spans="1:19" s="38" customFormat="1" ht="16.5" customHeight="1">
      <c r="A548" s="31"/>
      <c r="B548" s="31" t="s">
        <v>1041</v>
      </c>
      <c r="C548" s="36"/>
      <c r="D548" s="36"/>
      <c r="E548" s="36" t="s">
        <v>349</v>
      </c>
      <c r="F548" s="37" t="s">
        <v>354</v>
      </c>
      <c r="G548" s="32">
        <f t="shared" si="46"/>
        <v>8327.300000000001</v>
      </c>
      <c r="H548" s="32">
        <f t="shared" si="40"/>
        <v>8327.300000000001</v>
      </c>
      <c r="I548" s="33">
        <v>8239.210000000001</v>
      </c>
      <c r="J548" s="33">
        <v>88.08999999999999</v>
      </c>
      <c r="K548" s="32"/>
      <c r="L548" s="32"/>
      <c r="M548" s="32">
        <f t="shared" si="47"/>
        <v>0</v>
      </c>
      <c r="N548" s="34">
        <f t="shared" si="41"/>
        <v>0</v>
      </c>
      <c r="O548" s="34">
        <v>0</v>
      </c>
      <c r="P548" s="34">
        <v>0</v>
      </c>
      <c r="Q548" s="34"/>
      <c r="R548" s="34"/>
      <c r="S548" s="34"/>
    </row>
    <row r="549" spans="1:19" s="38" customFormat="1" ht="16.5" customHeight="1">
      <c r="A549" s="31"/>
      <c r="B549" s="31" t="s">
        <v>284</v>
      </c>
      <c r="C549" s="36"/>
      <c r="D549" s="36"/>
      <c r="E549" s="36" t="s">
        <v>356</v>
      </c>
      <c r="F549" s="37" t="s">
        <v>806</v>
      </c>
      <c r="G549" s="32">
        <f t="shared" si="46"/>
        <v>10000</v>
      </c>
      <c r="H549" s="32">
        <f t="shared" si="40"/>
        <v>5500</v>
      </c>
      <c r="I549" s="33">
        <v>5500</v>
      </c>
      <c r="J549" s="33">
        <v>0</v>
      </c>
      <c r="K549" s="32"/>
      <c r="L549" s="32">
        <f>VLOOKUP(B549,'[1]市直（公共预算）'!$B$2:$C$116,2,0)</f>
        <v>4500</v>
      </c>
      <c r="M549" s="32">
        <f t="shared" si="47"/>
        <v>0</v>
      </c>
      <c r="N549" s="34">
        <f t="shared" si="41"/>
        <v>0</v>
      </c>
      <c r="O549" s="34">
        <v>0</v>
      </c>
      <c r="P549" s="34">
        <v>0</v>
      </c>
      <c r="Q549" s="34"/>
      <c r="R549" s="34"/>
      <c r="S549" s="34"/>
    </row>
    <row r="550" spans="1:19" s="38" customFormat="1" ht="16.5" customHeight="1">
      <c r="A550" s="31"/>
      <c r="B550" s="31" t="s">
        <v>1042</v>
      </c>
      <c r="C550" s="36"/>
      <c r="D550" s="36" t="s">
        <v>356</v>
      </c>
      <c r="E550" s="36"/>
      <c r="F550" s="37" t="s">
        <v>807</v>
      </c>
      <c r="G550" s="32">
        <f t="shared" si="46"/>
        <v>609.237283</v>
      </c>
      <c r="H550" s="32">
        <f aca="true" t="shared" si="48" ref="H550:H581">I550+J550</f>
        <v>605</v>
      </c>
      <c r="I550" s="33">
        <v>605</v>
      </c>
      <c r="J550" s="33">
        <v>0</v>
      </c>
      <c r="K550" s="32"/>
      <c r="L550" s="32">
        <f>VLOOKUP(B550,'[1]Sheet2'!$D$3:$E$611,2,0)</f>
        <v>4.237283000000001</v>
      </c>
      <c r="M550" s="32">
        <f t="shared" si="47"/>
        <v>0</v>
      </c>
      <c r="N550" s="34">
        <f aca="true" t="shared" si="49" ref="N550:N581">O550+P550+Q550</f>
        <v>0</v>
      </c>
      <c r="O550" s="34">
        <v>0</v>
      </c>
      <c r="P550" s="34">
        <v>0</v>
      </c>
      <c r="Q550" s="34"/>
      <c r="R550" s="34"/>
      <c r="S550" s="34"/>
    </row>
    <row r="551" spans="1:19" s="38" customFormat="1" ht="16.5" customHeight="1">
      <c r="A551" s="31"/>
      <c r="B551" s="31" t="s">
        <v>60</v>
      </c>
      <c r="C551" s="36"/>
      <c r="D551" s="36"/>
      <c r="E551" s="36" t="s">
        <v>349</v>
      </c>
      <c r="F551" s="37" t="s">
        <v>808</v>
      </c>
      <c r="G551" s="32">
        <f t="shared" si="46"/>
        <v>6.45</v>
      </c>
      <c r="H551" s="32">
        <f t="shared" si="48"/>
        <v>4</v>
      </c>
      <c r="I551" s="33">
        <v>4</v>
      </c>
      <c r="J551" s="33">
        <v>0</v>
      </c>
      <c r="K551" s="32"/>
      <c r="L551" s="32">
        <f>VLOOKUP(B551,'[1]市直（公共预算）'!$B$2:$C$116,2,0)</f>
        <v>2.45</v>
      </c>
      <c r="M551" s="32">
        <f t="shared" si="47"/>
        <v>0</v>
      </c>
      <c r="N551" s="34">
        <f t="shared" si="49"/>
        <v>0</v>
      </c>
      <c r="O551" s="34">
        <v>0</v>
      </c>
      <c r="P551" s="34">
        <v>0</v>
      </c>
      <c r="Q551" s="34"/>
      <c r="R551" s="34"/>
      <c r="S551" s="34"/>
    </row>
    <row r="552" spans="1:19" s="38" customFormat="1" ht="16.5" customHeight="1">
      <c r="A552" s="31"/>
      <c r="B552" s="31" t="s">
        <v>61</v>
      </c>
      <c r="C552" s="36"/>
      <c r="D552" s="36"/>
      <c r="E552" s="36" t="s">
        <v>353</v>
      </c>
      <c r="F552" s="37" t="s">
        <v>809</v>
      </c>
      <c r="G552" s="32">
        <f t="shared" si="46"/>
        <v>512.787283</v>
      </c>
      <c r="H552" s="32">
        <f t="shared" si="48"/>
        <v>511</v>
      </c>
      <c r="I552" s="33">
        <v>511</v>
      </c>
      <c r="J552" s="33">
        <v>0</v>
      </c>
      <c r="K552" s="32"/>
      <c r="L552" s="32">
        <f>VLOOKUP(B552,'[1]市直（公共预算）'!$B$2:$C$116,2,0)</f>
        <v>1.7872830000000002</v>
      </c>
      <c r="M552" s="32">
        <f t="shared" si="47"/>
        <v>0</v>
      </c>
      <c r="N552" s="34">
        <f t="shared" si="49"/>
        <v>0</v>
      </c>
      <c r="O552" s="34">
        <v>0</v>
      </c>
      <c r="P552" s="34">
        <v>0</v>
      </c>
      <c r="Q552" s="34"/>
      <c r="R552" s="34"/>
      <c r="S552" s="34"/>
    </row>
    <row r="553" spans="1:19" s="38" customFormat="1" ht="16.5" customHeight="1">
      <c r="A553" s="31"/>
      <c r="B553" s="31" t="s">
        <v>286</v>
      </c>
      <c r="C553" s="36"/>
      <c r="D553" s="36"/>
      <c r="E553" s="36" t="s">
        <v>358</v>
      </c>
      <c r="F553" s="37" t="s">
        <v>810</v>
      </c>
      <c r="G553" s="32">
        <f t="shared" si="46"/>
        <v>90</v>
      </c>
      <c r="H553" s="32">
        <f t="shared" si="48"/>
        <v>90</v>
      </c>
      <c r="I553" s="33">
        <v>90</v>
      </c>
      <c r="J553" s="33">
        <v>0</v>
      </c>
      <c r="K553" s="32"/>
      <c r="L553" s="32"/>
      <c r="M553" s="32">
        <f t="shared" si="47"/>
        <v>0</v>
      </c>
      <c r="N553" s="34">
        <f t="shared" si="49"/>
        <v>0</v>
      </c>
      <c r="O553" s="34">
        <v>0</v>
      </c>
      <c r="P553" s="34">
        <v>0</v>
      </c>
      <c r="Q553" s="34"/>
      <c r="R553" s="34"/>
      <c r="S553" s="34"/>
    </row>
    <row r="554" spans="1:19" s="35" customFormat="1" ht="16.5" customHeight="1">
      <c r="A554" s="31"/>
      <c r="B554" s="31" t="s">
        <v>385</v>
      </c>
      <c r="C554" s="36" t="s">
        <v>385</v>
      </c>
      <c r="D554" s="36"/>
      <c r="E554" s="36"/>
      <c r="F554" s="37" t="s">
        <v>811</v>
      </c>
      <c r="G554" s="32">
        <f t="shared" si="46"/>
        <v>8247.974383</v>
      </c>
      <c r="H554" s="32">
        <f t="shared" si="48"/>
        <v>8229</v>
      </c>
      <c r="I554" s="33">
        <v>8229</v>
      </c>
      <c r="J554" s="33">
        <v>0</v>
      </c>
      <c r="K554" s="32">
        <v>6</v>
      </c>
      <c r="L554" s="32">
        <f>VLOOKUP(C554,'[1]市直（公共预算）'!$H$61:$I$78,2,0)</f>
        <v>12.974383</v>
      </c>
      <c r="M554" s="32">
        <f t="shared" si="47"/>
        <v>0</v>
      </c>
      <c r="N554" s="34">
        <f t="shared" si="49"/>
        <v>0</v>
      </c>
      <c r="O554" s="34">
        <v>0</v>
      </c>
      <c r="P554" s="34">
        <v>0</v>
      </c>
      <c r="Q554" s="34"/>
      <c r="R554" s="34"/>
      <c r="S554" s="34"/>
    </row>
    <row r="555" spans="1:19" s="38" customFormat="1" ht="16.5" customHeight="1">
      <c r="A555" s="31"/>
      <c r="B555" s="31" t="s">
        <v>1043</v>
      </c>
      <c r="C555" s="36"/>
      <c r="D555" s="36" t="s">
        <v>349</v>
      </c>
      <c r="E555" s="36"/>
      <c r="F555" s="37" t="s">
        <v>812</v>
      </c>
      <c r="G555" s="32">
        <f t="shared" si="46"/>
        <v>7375.974383</v>
      </c>
      <c r="H555" s="32">
        <f t="shared" si="48"/>
        <v>7357</v>
      </c>
      <c r="I555" s="33">
        <v>7357</v>
      </c>
      <c r="J555" s="33">
        <v>0</v>
      </c>
      <c r="K555" s="32">
        <v>6</v>
      </c>
      <c r="L555" s="32">
        <f>VLOOKUP(B555,'[1]Sheet2'!$D$3:$E$611,2,0)</f>
        <v>12.974383</v>
      </c>
      <c r="M555" s="32">
        <f t="shared" si="47"/>
        <v>0</v>
      </c>
      <c r="N555" s="34">
        <f t="shared" si="49"/>
        <v>0</v>
      </c>
      <c r="O555" s="34">
        <v>0</v>
      </c>
      <c r="P555" s="34">
        <v>0</v>
      </c>
      <c r="Q555" s="34"/>
      <c r="R555" s="34"/>
      <c r="S555" s="34"/>
    </row>
    <row r="556" spans="1:19" s="38" customFormat="1" ht="16.5" customHeight="1">
      <c r="A556" s="31"/>
      <c r="B556" s="31" t="s">
        <v>255</v>
      </c>
      <c r="C556" s="36"/>
      <c r="D556" s="36"/>
      <c r="E556" s="36" t="s">
        <v>353</v>
      </c>
      <c r="F556" s="37" t="s">
        <v>408</v>
      </c>
      <c r="G556" s="32">
        <f t="shared" si="46"/>
        <v>11</v>
      </c>
      <c r="H556" s="32">
        <f t="shared" si="48"/>
        <v>11</v>
      </c>
      <c r="I556" s="33">
        <v>11</v>
      </c>
      <c r="J556" s="33">
        <v>0</v>
      </c>
      <c r="K556" s="32"/>
      <c r="L556" s="32"/>
      <c r="M556" s="32">
        <f t="shared" si="47"/>
        <v>0</v>
      </c>
      <c r="N556" s="34">
        <f t="shared" si="49"/>
        <v>0</v>
      </c>
      <c r="O556" s="34">
        <v>0</v>
      </c>
      <c r="P556" s="34">
        <v>0</v>
      </c>
      <c r="Q556" s="34"/>
      <c r="R556" s="34"/>
      <c r="S556" s="34"/>
    </row>
    <row r="557" spans="1:19" s="38" customFormat="1" ht="16.5" customHeight="1">
      <c r="A557" s="31"/>
      <c r="B557" s="31" t="s">
        <v>259</v>
      </c>
      <c r="C557" s="36"/>
      <c r="D557" s="36"/>
      <c r="E557" s="36" t="s">
        <v>351</v>
      </c>
      <c r="F557" s="37" t="s">
        <v>813</v>
      </c>
      <c r="G557" s="32">
        <f t="shared" si="46"/>
        <v>10</v>
      </c>
      <c r="H557" s="32">
        <f t="shared" si="48"/>
        <v>10</v>
      </c>
      <c r="I557" s="33">
        <v>10</v>
      </c>
      <c r="J557" s="33">
        <v>0</v>
      </c>
      <c r="K557" s="32"/>
      <c r="L557" s="32"/>
      <c r="M557" s="32">
        <f t="shared" si="47"/>
        <v>0</v>
      </c>
      <c r="N557" s="34">
        <f t="shared" si="49"/>
        <v>0</v>
      </c>
      <c r="O557" s="34">
        <v>0</v>
      </c>
      <c r="P557" s="34">
        <v>0</v>
      </c>
      <c r="Q557" s="34"/>
      <c r="R557" s="34"/>
      <c r="S557" s="34"/>
    </row>
    <row r="558" spans="1:19" s="38" customFormat="1" ht="16.5" customHeight="1">
      <c r="A558" s="31"/>
      <c r="B558" s="31" t="s">
        <v>256</v>
      </c>
      <c r="C558" s="36"/>
      <c r="D558" s="36"/>
      <c r="E558" s="36" t="s">
        <v>362</v>
      </c>
      <c r="F558" s="37" t="s">
        <v>814</v>
      </c>
      <c r="G558" s="32">
        <f t="shared" si="46"/>
        <v>3</v>
      </c>
      <c r="H558" s="32">
        <f t="shared" si="48"/>
        <v>3</v>
      </c>
      <c r="I558" s="33">
        <v>3</v>
      </c>
      <c r="J558" s="33">
        <v>0</v>
      </c>
      <c r="K558" s="32"/>
      <c r="L558" s="32"/>
      <c r="M558" s="32">
        <f t="shared" si="47"/>
        <v>0</v>
      </c>
      <c r="N558" s="34">
        <f t="shared" si="49"/>
        <v>0</v>
      </c>
      <c r="O558" s="34">
        <v>0</v>
      </c>
      <c r="P558" s="34">
        <v>0</v>
      </c>
      <c r="Q558" s="34"/>
      <c r="R558" s="34"/>
      <c r="S558" s="34"/>
    </row>
    <row r="559" spans="1:19" s="38" customFormat="1" ht="16.5" customHeight="1">
      <c r="A559" s="31"/>
      <c r="B559" s="31" t="s">
        <v>294</v>
      </c>
      <c r="C559" s="36"/>
      <c r="D559" s="36"/>
      <c r="E559" s="36" t="s">
        <v>327</v>
      </c>
      <c r="F559" s="37" t="s">
        <v>815</v>
      </c>
      <c r="G559" s="32">
        <f t="shared" si="46"/>
        <v>7000</v>
      </c>
      <c r="H559" s="32">
        <f t="shared" si="48"/>
        <v>7000</v>
      </c>
      <c r="I559" s="33">
        <v>7000</v>
      </c>
      <c r="J559" s="33">
        <v>0</v>
      </c>
      <c r="K559" s="32"/>
      <c r="L559" s="32"/>
      <c r="M559" s="32">
        <f t="shared" si="47"/>
        <v>0</v>
      </c>
      <c r="N559" s="34">
        <f t="shared" si="49"/>
        <v>0</v>
      </c>
      <c r="O559" s="34">
        <v>0</v>
      </c>
      <c r="P559" s="34">
        <v>0</v>
      </c>
      <c r="Q559" s="34"/>
      <c r="R559" s="34"/>
      <c r="S559" s="34"/>
    </row>
    <row r="560" spans="1:19" s="38" customFormat="1" ht="16.5" customHeight="1">
      <c r="A560" s="31"/>
      <c r="B560" s="31" t="s">
        <v>257</v>
      </c>
      <c r="C560" s="36"/>
      <c r="D560" s="36"/>
      <c r="E560" s="36" t="s">
        <v>358</v>
      </c>
      <c r="F560" s="37" t="s">
        <v>816</v>
      </c>
      <c r="G560" s="32">
        <f t="shared" si="46"/>
        <v>351.974383</v>
      </c>
      <c r="H560" s="32">
        <f t="shared" si="48"/>
        <v>333</v>
      </c>
      <c r="I560" s="33">
        <v>333</v>
      </c>
      <c r="J560" s="33">
        <v>0</v>
      </c>
      <c r="K560" s="32">
        <v>6</v>
      </c>
      <c r="L560" s="32">
        <f>VLOOKUP(B560,'[1]市直（公共预算）'!$B$2:$C$116,2,0)</f>
        <v>12.974383</v>
      </c>
      <c r="M560" s="32">
        <f t="shared" si="47"/>
        <v>0</v>
      </c>
      <c r="N560" s="34">
        <f t="shared" si="49"/>
        <v>0</v>
      </c>
      <c r="O560" s="34">
        <v>0</v>
      </c>
      <c r="P560" s="34">
        <v>0</v>
      </c>
      <c r="Q560" s="34"/>
      <c r="R560" s="34"/>
      <c r="S560" s="34"/>
    </row>
    <row r="561" spans="1:19" s="38" customFormat="1" ht="16.5" customHeight="1">
      <c r="A561" s="31"/>
      <c r="B561" s="31" t="s">
        <v>1044</v>
      </c>
      <c r="C561" s="36"/>
      <c r="D561" s="36" t="s">
        <v>351</v>
      </c>
      <c r="E561" s="36"/>
      <c r="F561" s="37" t="s">
        <v>817</v>
      </c>
      <c r="G561" s="32">
        <f t="shared" si="46"/>
        <v>872</v>
      </c>
      <c r="H561" s="32">
        <f t="shared" si="48"/>
        <v>872</v>
      </c>
      <c r="I561" s="33">
        <v>872</v>
      </c>
      <c r="J561" s="33">
        <v>0</v>
      </c>
      <c r="K561" s="32"/>
      <c r="L561" s="32">
        <f>VLOOKUP(B561,'[1]Sheet2'!$D$3:$E$611,2,0)</f>
        <v>0</v>
      </c>
      <c r="M561" s="32">
        <f t="shared" si="47"/>
        <v>0</v>
      </c>
      <c r="N561" s="34">
        <f t="shared" si="49"/>
        <v>0</v>
      </c>
      <c r="O561" s="34">
        <v>0</v>
      </c>
      <c r="P561" s="34">
        <v>0</v>
      </c>
      <c r="Q561" s="34"/>
      <c r="R561" s="34"/>
      <c r="S561" s="34"/>
    </row>
    <row r="562" spans="1:19" s="38" customFormat="1" ht="16.5" customHeight="1">
      <c r="A562" s="31"/>
      <c r="B562" s="31" t="s">
        <v>289</v>
      </c>
      <c r="C562" s="36"/>
      <c r="D562" s="36"/>
      <c r="E562" s="36" t="s">
        <v>356</v>
      </c>
      <c r="F562" s="37" t="s">
        <v>818</v>
      </c>
      <c r="G562" s="32">
        <f t="shared" si="46"/>
        <v>477</v>
      </c>
      <c r="H562" s="32">
        <f t="shared" si="48"/>
        <v>477</v>
      </c>
      <c r="I562" s="33">
        <v>477</v>
      </c>
      <c r="J562" s="33">
        <v>0</v>
      </c>
      <c r="K562" s="32"/>
      <c r="L562" s="32"/>
      <c r="M562" s="32">
        <f t="shared" si="47"/>
        <v>0</v>
      </c>
      <c r="N562" s="34">
        <f t="shared" si="49"/>
        <v>0</v>
      </c>
      <c r="O562" s="34">
        <v>0</v>
      </c>
      <c r="P562" s="34">
        <v>0</v>
      </c>
      <c r="Q562" s="34"/>
      <c r="R562" s="34"/>
      <c r="S562" s="34"/>
    </row>
    <row r="563" spans="1:19" s="38" customFormat="1" ht="16.5" customHeight="1">
      <c r="A563" s="31"/>
      <c r="B563" s="31" t="s">
        <v>288</v>
      </c>
      <c r="C563" s="36"/>
      <c r="D563" s="36"/>
      <c r="E563" s="36" t="s">
        <v>351</v>
      </c>
      <c r="F563" s="37" t="s">
        <v>819</v>
      </c>
      <c r="G563" s="32">
        <f t="shared" si="46"/>
        <v>95</v>
      </c>
      <c r="H563" s="32">
        <f t="shared" si="48"/>
        <v>95</v>
      </c>
      <c r="I563" s="33">
        <v>95</v>
      </c>
      <c r="J563" s="33">
        <v>0</v>
      </c>
      <c r="K563" s="32"/>
      <c r="L563" s="32"/>
      <c r="M563" s="32">
        <f t="shared" si="47"/>
        <v>0</v>
      </c>
      <c r="N563" s="34">
        <f t="shared" si="49"/>
        <v>0</v>
      </c>
      <c r="O563" s="34">
        <v>0</v>
      </c>
      <c r="P563" s="34">
        <v>0</v>
      </c>
      <c r="Q563" s="34"/>
      <c r="R563" s="34"/>
      <c r="S563" s="34"/>
    </row>
    <row r="564" spans="1:19" s="38" customFormat="1" ht="16.5" customHeight="1">
      <c r="A564" s="31"/>
      <c r="B564" s="31" t="s">
        <v>287</v>
      </c>
      <c r="C564" s="36"/>
      <c r="D564" s="36"/>
      <c r="E564" s="36" t="s">
        <v>322</v>
      </c>
      <c r="F564" s="37" t="s">
        <v>820</v>
      </c>
      <c r="G564" s="32">
        <f t="shared" si="46"/>
        <v>300</v>
      </c>
      <c r="H564" s="32">
        <f t="shared" si="48"/>
        <v>300</v>
      </c>
      <c r="I564" s="33">
        <v>300</v>
      </c>
      <c r="J564" s="33">
        <v>0</v>
      </c>
      <c r="K564" s="32"/>
      <c r="L564" s="32"/>
      <c r="M564" s="32">
        <f t="shared" si="47"/>
        <v>0</v>
      </c>
      <c r="N564" s="34">
        <f t="shared" si="49"/>
        <v>0</v>
      </c>
      <c r="O564" s="34">
        <v>0</v>
      </c>
      <c r="P564" s="34">
        <v>0</v>
      </c>
      <c r="Q564" s="34"/>
      <c r="R564" s="34"/>
      <c r="S564" s="34"/>
    </row>
    <row r="565" spans="1:19" s="35" customFormat="1" ht="16.5" customHeight="1">
      <c r="A565" s="31"/>
      <c r="B565" s="31" t="s">
        <v>278</v>
      </c>
      <c r="C565" s="36" t="s">
        <v>278</v>
      </c>
      <c r="D565" s="36"/>
      <c r="E565" s="36"/>
      <c r="F565" s="37" t="s">
        <v>279</v>
      </c>
      <c r="G565" s="32">
        <f t="shared" si="46"/>
        <v>15300</v>
      </c>
      <c r="H565" s="32">
        <f t="shared" si="48"/>
        <v>15300</v>
      </c>
      <c r="I565" s="33">
        <v>15300</v>
      </c>
      <c r="J565" s="33">
        <v>0</v>
      </c>
      <c r="K565" s="32"/>
      <c r="L565" s="32"/>
      <c r="M565" s="32">
        <f t="shared" si="47"/>
        <v>0</v>
      </c>
      <c r="N565" s="34">
        <f t="shared" si="49"/>
        <v>0</v>
      </c>
      <c r="O565" s="34">
        <v>0</v>
      </c>
      <c r="P565" s="34">
        <v>0</v>
      </c>
      <c r="Q565" s="34"/>
      <c r="R565" s="34"/>
      <c r="S565" s="34"/>
    </row>
    <row r="566" spans="1:19" s="35" customFormat="1" ht="16.5" customHeight="1">
      <c r="A566" s="31"/>
      <c r="B566" s="31" t="s">
        <v>380</v>
      </c>
      <c r="C566" s="36" t="s">
        <v>380</v>
      </c>
      <c r="D566" s="36"/>
      <c r="E566" s="36"/>
      <c r="F566" s="37" t="s">
        <v>30</v>
      </c>
      <c r="G566" s="32">
        <f t="shared" si="46"/>
        <v>94895.18605</v>
      </c>
      <c r="H566" s="32">
        <f t="shared" si="48"/>
        <v>69051.2</v>
      </c>
      <c r="I566" s="33">
        <f>54361.2+14690</f>
        <v>69051.2</v>
      </c>
      <c r="J566" s="33"/>
      <c r="K566" s="32">
        <v>25206</v>
      </c>
      <c r="L566" s="32">
        <f>VLOOKUP(C566,'[1]市直（公共预算）'!$H$61:$I$78,2,0)</f>
        <v>637.98605</v>
      </c>
      <c r="M566" s="32">
        <f t="shared" si="47"/>
        <v>12473.55</v>
      </c>
      <c r="N566" s="34">
        <f t="shared" si="49"/>
        <v>10669</v>
      </c>
      <c r="O566" s="34">
        <v>9406</v>
      </c>
      <c r="P566" s="34">
        <v>0</v>
      </c>
      <c r="Q566" s="34">
        <v>1263</v>
      </c>
      <c r="R566" s="34"/>
      <c r="S566" s="34">
        <v>1804.55</v>
      </c>
    </row>
    <row r="567" spans="1:19" s="38" customFormat="1" ht="16.5" customHeight="1">
      <c r="A567" s="31"/>
      <c r="B567" s="31" t="s">
        <v>1045</v>
      </c>
      <c r="C567" s="36"/>
      <c r="D567" s="36" t="s">
        <v>359</v>
      </c>
      <c r="E567" s="36"/>
      <c r="F567" s="37" t="s">
        <v>821</v>
      </c>
      <c r="G567" s="32">
        <f t="shared" si="46"/>
        <v>0</v>
      </c>
      <c r="H567" s="32">
        <f t="shared" si="48"/>
        <v>0</v>
      </c>
      <c r="I567" s="33">
        <v>0</v>
      </c>
      <c r="J567" s="33"/>
      <c r="K567" s="32"/>
      <c r="L567" s="32">
        <f>VLOOKUP(B567,'[1]Sheet2'!$D$3:$E$611,2,0)</f>
        <v>0</v>
      </c>
      <c r="M567" s="32">
        <f t="shared" si="47"/>
        <v>1517.733759</v>
      </c>
      <c r="N567" s="34">
        <f t="shared" si="49"/>
        <v>1263</v>
      </c>
      <c r="O567" s="34">
        <v>0</v>
      </c>
      <c r="P567" s="34">
        <v>0</v>
      </c>
      <c r="Q567" s="34">
        <v>1263</v>
      </c>
      <c r="R567" s="34"/>
      <c r="S567" s="34">
        <v>254.733759</v>
      </c>
    </row>
    <row r="568" spans="1:19" s="38" customFormat="1" ht="16.5" customHeight="1">
      <c r="A568" s="31"/>
      <c r="B568" s="31" t="s">
        <v>143</v>
      </c>
      <c r="C568" s="36"/>
      <c r="D568" s="36"/>
      <c r="E568" s="36" t="s">
        <v>361</v>
      </c>
      <c r="F568" s="37" t="s">
        <v>822</v>
      </c>
      <c r="G568" s="32">
        <f t="shared" si="46"/>
        <v>0</v>
      </c>
      <c r="H568" s="32">
        <f t="shared" si="48"/>
        <v>0</v>
      </c>
      <c r="I568" s="33">
        <v>0</v>
      </c>
      <c r="J568" s="33"/>
      <c r="K568" s="32"/>
      <c r="L568" s="32"/>
      <c r="M568" s="32">
        <f t="shared" si="47"/>
        <v>1517.733759</v>
      </c>
      <c r="N568" s="34">
        <f t="shared" si="49"/>
        <v>1263</v>
      </c>
      <c r="O568" s="34">
        <v>0</v>
      </c>
      <c r="P568" s="34">
        <v>0</v>
      </c>
      <c r="Q568" s="34">
        <v>1263</v>
      </c>
      <c r="R568" s="34"/>
      <c r="S568" s="34">
        <v>254.733759</v>
      </c>
    </row>
    <row r="569" spans="1:19" s="38" customFormat="1" ht="16.5" customHeight="1">
      <c r="A569" s="31"/>
      <c r="B569" s="31" t="s">
        <v>401</v>
      </c>
      <c r="C569" s="36"/>
      <c r="D569" s="36" t="s">
        <v>381</v>
      </c>
      <c r="E569" s="36"/>
      <c r="F569" s="37" t="s">
        <v>823</v>
      </c>
      <c r="G569" s="32">
        <f t="shared" si="46"/>
        <v>0</v>
      </c>
      <c r="H569" s="32">
        <f t="shared" si="48"/>
        <v>0</v>
      </c>
      <c r="I569" s="33">
        <v>0</v>
      </c>
      <c r="J569" s="33">
        <v>0</v>
      </c>
      <c r="K569" s="32"/>
      <c r="L569" s="32">
        <f>VLOOKUP(B569,'[1]Sheet2'!$D$3:$E$611,2,0)</f>
        <v>0</v>
      </c>
      <c r="M569" s="32">
        <f t="shared" si="47"/>
        <v>10955.820096</v>
      </c>
      <c r="N569" s="34">
        <f t="shared" si="49"/>
        <v>9406</v>
      </c>
      <c r="O569" s="34">
        <v>9406</v>
      </c>
      <c r="P569" s="34">
        <v>0</v>
      </c>
      <c r="Q569" s="34">
        <v>0</v>
      </c>
      <c r="R569" s="34"/>
      <c r="S569" s="34">
        <v>1549.820096</v>
      </c>
    </row>
    <row r="570" spans="1:19" s="38" customFormat="1" ht="16.5" customHeight="1">
      <c r="A570" s="31"/>
      <c r="B570" s="31" t="s">
        <v>136</v>
      </c>
      <c r="C570" s="36"/>
      <c r="D570" s="36"/>
      <c r="E570" s="36" t="s">
        <v>353</v>
      </c>
      <c r="F570" s="37" t="s">
        <v>824</v>
      </c>
      <c r="G570" s="32">
        <f t="shared" si="46"/>
        <v>0</v>
      </c>
      <c r="H570" s="32">
        <f t="shared" si="48"/>
        <v>0</v>
      </c>
      <c r="I570" s="33">
        <v>0</v>
      </c>
      <c r="J570" s="33">
        <v>0</v>
      </c>
      <c r="K570" s="32"/>
      <c r="L570" s="32"/>
      <c r="M570" s="32">
        <f t="shared" si="47"/>
        <v>5344.759825</v>
      </c>
      <c r="N570" s="34">
        <f t="shared" si="49"/>
        <v>5006</v>
      </c>
      <c r="O570" s="34">
        <v>5006</v>
      </c>
      <c r="P570" s="34">
        <v>0</v>
      </c>
      <c r="Q570" s="34">
        <v>0</v>
      </c>
      <c r="R570" s="34"/>
      <c r="S570" s="34">
        <v>338.759825</v>
      </c>
    </row>
    <row r="571" spans="1:19" s="38" customFormat="1" ht="16.5" customHeight="1">
      <c r="A571" s="31"/>
      <c r="B571" s="31" t="s">
        <v>196</v>
      </c>
      <c r="C571" s="36"/>
      <c r="D571" s="36"/>
      <c r="E571" s="36" t="s">
        <v>356</v>
      </c>
      <c r="F571" s="37" t="s">
        <v>825</v>
      </c>
      <c r="G571" s="32">
        <f t="shared" si="46"/>
        <v>0</v>
      </c>
      <c r="H571" s="32">
        <f t="shared" si="48"/>
        <v>0</v>
      </c>
      <c r="I571" s="33">
        <v>0</v>
      </c>
      <c r="J571" s="33">
        <v>0</v>
      </c>
      <c r="K571" s="32"/>
      <c r="L571" s="32"/>
      <c r="M571" s="32">
        <f t="shared" si="47"/>
        <v>5155.341571</v>
      </c>
      <c r="N571" s="34">
        <f t="shared" si="49"/>
        <v>4400</v>
      </c>
      <c r="O571" s="34">
        <v>4400</v>
      </c>
      <c r="P571" s="34">
        <v>0</v>
      </c>
      <c r="Q571" s="34">
        <v>0</v>
      </c>
      <c r="R571" s="34"/>
      <c r="S571" s="34">
        <v>755.341571</v>
      </c>
    </row>
    <row r="572" spans="1:19" s="38" customFormat="1" ht="16.5" customHeight="1" hidden="1">
      <c r="A572" s="31"/>
      <c r="B572" s="41">
        <v>2296006</v>
      </c>
      <c r="C572" s="36"/>
      <c r="D572" s="36"/>
      <c r="E572" s="39" t="s">
        <v>1078</v>
      </c>
      <c r="F572" s="37" t="s">
        <v>1118</v>
      </c>
      <c r="G572" s="32"/>
      <c r="H572" s="32"/>
      <c r="I572" s="33"/>
      <c r="J572" s="33"/>
      <c r="K572" s="32"/>
      <c r="L572" s="32"/>
      <c r="M572" s="32"/>
      <c r="N572" s="34"/>
      <c r="O572" s="34"/>
      <c r="P572" s="34"/>
      <c r="Q572" s="34"/>
      <c r="R572" s="34"/>
      <c r="S572" s="34">
        <v>268.7187</v>
      </c>
    </row>
    <row r="573" spans="1:19" s="38" customFormat="1" ht="16.5" customHeight="1" hidden="1">
      <c r="A573" s="31"/>
      <c r="B573" s="41">
        <v>2296010</v>
      </c>
      <c r="C573" s="36"/>
      <c r="D573" s="36"/>
      <c r="E573" s="39" t="s">
        <v>1119</v>
      </c>
      <c r="F573" s="37" t="s">
        <v>1120</v>
      </c>
      <c r="G573" s="32"/>
      <c r="H573" s="32"/>
      <c r="I573" s="33"/>
      <c r="J573" s="33"/>
      <c r="K573" s="32"/>
      <c r="L573" s="32"/>
      <c r="M573" s="32"/>
      <c r="N573" s="34"/>
      <c r="O573" s="34"/>
      <c r="P573" s="34"/>
      <c r="Q573" s="34"/>
      <c r="R573" s="34"/>
      <c r="S573" s="34">
        <v>99</v>
      </c>
    </row>
    <row r="574" spans="1:19" s="38" customFormat="1" ht="16.5" customHeight="1" hidden="1">
      <c r="A574" s="31"/>
      <c r="B574" s="41">
        <v>2296099</v>
      </c>
      <c r="C574" s="36"/>
      <c r="D574" s="36"/>
      <c r="E574" s="39" t="s">
        <v>1086</v>
      </c>
      <c r="F574" s="37" t="s">
        <v>1121</v>
      </c>
      <c r="G574" s="32"/>
      <c r="H574" s="32"/>
      <c r="I574" s="33"/>
      <c r="J574" s="33"/>
      <c r="K574" s="32"/>
      <c r="L574" s="32"/>
      <c r="M574" s="32"/>
      <c r="N574" s="34"/>
      <c r="O574" s="34"/>
      <c r="P574" s="34"/>
      <c r="Q574" s="34"/>
      <c r="R574" s="34"/>
      <c r="S574" s="34">
        <v>88</v>
      </c>
    </row>
    <row r="575" spans="1:19" s="38" customFormat="1" ht="16.5" customHeight="1">
      <c r="A575" s="31"/>
      <c r="B575" s="31" t="s">
        <v>1046</v>
      </c>
      <c r="C575" s="36"/>
      <c r="D575" s="36" t="s">
        <v>358</v>
      </c>
      <c r="E575" s="36"/>
      <c r="F575" s="37" t="s">
        <v>826</v>
      </c>
      <c r="G575" s="32">
        <f t="shared" si="46"/>
        <v>94895.18605</v>
      </c>
      <c r="H575" s="32">
        <f t="shared" si="48"/>
        <v>69051.2</v>
      </c>
      <c r="I575" s="33">
        <f>54361.2+14690</f>
        <v>69051.2</v>
      </c>
      <c r="J575" s="33">
        <v>0</v>
      </c>
      <c r="K575" s="32">
        <v>25206</v>
      </c>
      <c r="L575" s="32">
        <f>VLOOKUP(B575,'[1]Sheet2'!$D$3:$E$611,2,0)</f>
        <v>637.98605</v>
      </c>
      <c r="M575" s="32">
        <f aca="true" t="shared" si="50" ref="M575:M581">N575+R575+S575</f>
        <v>0</v>
      </c>
      <c r="N575" s="34">
        <f t="shared" si="49"/>
        <v>0</v>
      </c>
      <c r="O575" s="34">
        <v>0</v>
      </c>
      <c r="P575" s="34">
        <v>0</v>
      </c>
      <c r="Q575" s="34">
        <v>0</v>
      </c>
      <c r="R575" s="34"/>
      <c r="S575" s="34"/>
    </row>
    <row r="576" spans="1:19" s="38" customFormat="1" ht="16.5" customHeight="1">
      <c r="A576" s="31"/>
      <c r="B576" s="31" t="s">
        <v>274</v>
      </c>
      <c r="C576" s="36"/>
      <c r="D576" s="36"/>
      <c r="E576" s="36" t="s">
        <v>349</v>
      </c>
      <c r="F576" s="37" t="s">
        <v>827</v>
      </c>
      <c r="G576" s="32">
        <f t="shared" si="46"/>
        <v>94895.18605</v>
      </c>
      <c r="H576" s="32">
        <f t="shared" si="48"/>
        <v>69051.2</v>
      </c>
      <c r="I576" s="33">
        <f>54361.2+14690</f>
        <v>69051.2</v>
      </c>
      <c r="J576" s="33">
        <v>0</v>
      </c>
      <c r="K576" s="32">
        <v>25206</v>
      </c>
      <c r="L576" s="32">
        <f>VLOOKUP(B576,'[1]市直（公共预算）'!$B$2:$C$116,2,0)</f>
        <v>637.98605</v>
      </c>
      <c r="M576" s="32">
        <f t="shared" si="50"/>
        <v>0</v>
      </c>
      <c r="N576" s="34">
        <f t="shared" si="49"/>
        <v>0</v>
      </c>
      <c r="O576" s="34">
        <v>0</v>
      </c>
      <c r="P576" s="34">
        <v>0</v>
      </c>
      <c r="Q576" s="34">
        <v>0</v>
      </c>
      <c r="R576" s="34"/>
      <c r="S576" s="34"/>
    </row>
    <row r="577" spans="1:19" s="35" customFormat="1" ht="16.5" customHeight="1">
      <c r="A577" s="31"/>
      <c r="B577" s="31" t="s">
        <v>387</v>
      </c>
      <c r="C577" s="36" t="s">
        <v>387</v>
      </c>
      <c r="D577" s="36"/>
      <c r="E577" s="36"/>
      <c r="F577" s="37" t="s">
        <v>402</v>
      </c>
      <c r="G577" s="32">
        <f t="shared" si="46"/>
        <v>8774.59</v>
      </c>
      <c r="H577" s="32">
        <f t="shared" si="48"/>
        <v>8774.59</v>
      </c>
      <c r="I577" s="33">
        <v>8774.59</v>
      </c>
      <c r="J577" s="33">
        <v>0</v>
      </c>
      <c r="K577" s="32"/>
      <c r="L577" s="32"/>
      <c r="M577" s="32">
        <f t="shared" si="50"/>
        <v>7351</v>
      </c>
      <c r="N577" s="34">
        <f t="shared" si="49"/>
        <v>7351</v>
      </c>
      <c r="O577" s="34">
        <v>7351</v>
      </c>
      <c r="P577" s="34">
        <v>0</v>
      </c>
      <c r="Q577" s="34">
        <v>0</v>
      </c>
      <c r="R577" s="34"/>
      <c r="S577" s="34"/>
    </row>
    <row r="578" spans="1:19" s="38" customFormat="1" ht="16.5" customHeight="1">
      <c r="A578" s="31"/>
      <c r="B578" s="31" t="s">
        <v>1047</v>
      </c>
      <c r="C578" s="36"/>
      <c r="D578" s="36" t="s">
        <v>356</v>
      </c>
      <c r="E578" s="36"/>
      <c r="F578" s="37" t="s">
        <v>828</v>
      </c>
      <c r="G578" s="32">
        <f t="shared" si="46"/>
        <v>8774.59</v>
      </c>
      <c r="H578" s="32">
        <f t="shared" si="48"/>
        <v>8774.59</v>
      </c>
      <c r="I578" s="33">
        <v>8774.59</v>
      </c>
      <c r="J578" s="33">
        <v>0</v>
      </c>
      <c r="K578" s="32"/>
      <c r="L578" s="32">
        <f>VLOOKUP(B578,'[1]Sheet2'!$D$3:$E$611,2,0)</f>
        <v>0</v>
      </c>
      <c r="M578" s="32">
        <f t="shared" si="50"/>
        <v>0</v>
      </c>
      <c r="N578" s="34">
        <f t="shared" si="49"/>
        <v>0</v>
      </c>
      <c r="O578" s="34">
        <v>0</v>
      </c>
      <c r="P578" s="34">
        <v>0</v>
      </c>
      <c r="Q578" s="34">
        <v>0</v>
      </c>
      <c r="R578" s="34"/>
      <c r="S578" s="34"/>
    </row>
    <row r="579" spans="1:19" s="38" customFormat="1" ht="16.5" customHeight="1">
      <c r="A579" s="31"/>
      <c r="B579" s="31" t="s">
        <v>280</v>
      </c>
      <c r="C579" s="36"/>
      <c r="D579" s="36"/>
      <c r="E579" s="36" t="s">
        <v>349</v>
      </c>
      <c r="F579" s="37" t="s">
        <v>829</v>
      </c>
      <c r="G579" s="32">
        <f t="shared" si="46"/>
        <v>8774.59</v>
      </c>
      <c r="H579" s="32">
        <f t="shared" si="48"/>
        <v>8774.59</v>
      </c>
      <c r="I579" s="33">
        <v>8774.59</v>
      </c>
      <c r="J579" s="33">
        <v>0</v>
      </c>
      <c r="K579" s="32"/>
      <c r="L579" s="32"/>
      <c r="M579" s="32">
        <f t="shared" si="50"/>
        <v>0</v>
      </c>
      <c r="N579" s="34">
        <f t="shared" si="49"/>
        <v>0</v>
      </c>
      <c r="O579" s="34">
        <v>0</v>
      </c>
      <c r="P579" s="34">
        <v>0</v>
      </c>
      <c r="Q579" s="34">
        <v>0</v>
      </c>
      <c r="R579" s="34"/>
      <c r="S579" s="34"/>
    </row>
    <row r="580" spans="1:19" s="38" customFormat="1" ht="16.5" customHeight="1">
      <c r="A580" s="31"/>
      <c r="B580" s="31" t="s">
        <v>403</v>
      </c>
      <c r="C580" s="36"/>
      <c r="D580" s="36" t="s">
        <v>361</v>
      </c>
      <c r="E580" s="36"/>
      <c r="F580" s="37" t="s">
        <v>830</v>
      </c>
      <c r="G580" s="32">
        <f t="shared" si="46"/>
        <v>0</v>
      </c>
      <c r="H580" s="32">
        <f t="shared" si="48"/>
        <v>0</v>
      </c>
      <c r="I580" s="33">
        <v>0</v>
      </c>
      <c r="J580" s="33">
        <v>0</v>
      </c>
      <c r="K580" s="32"/>
      <c r="L580" s="32">
        <f>VLOOKUP(B580,'[1]Sheet2'!$D$3:$E$611,2,0)</f>
        <v>0</v>
      </c>
      <c r="M580" s="32">
        <f t="shared" si="50"/>
        <v>7351</v>
      </c>
      <c r="N580" s="34">
        <f t="shared" si="49"/>
        <v>7351</v>
      </c>
      <c r="O580" s="34">
        <v>7351</v>
      </c>
      <c r="P580" s="34">
        <v>0</v>
      </c>
      <c r="Q580" s="34">
        <v>0</v>
      </c>
      <c r="R580" s="34"/>
      <c r="S580" s="34"/>
    </row>
    <row r="581" spans="1:19" s="38" customFormat="1" ht="16.5" customHeight="1">
      <c r="A581" s="31"/>
      <c r="B581" s="31" t="s">
        <v>281</v>
      </c>
      <c r="C581" s="36"/>
      <c r="D581" s="36"/>
      <c r="E581" s="36" t="s">
        <v>323</v>
      </c>
      <c r="F581" s="37" t="s">
        <v>831</v>
      </c>
      <c r="G581" s="32">
        <f t="shared" si="46"/>
        <v>0</v>
      </c>
      <c r="H581" s="32">
        <f t="shared" si="48"/>
        <v>0</v>
      </c>
      <c r="I581" s="33">
        <v>0</v>
      </c>
      <c r="J581" s="33">
        <v>0</v>
      </c>
      <c r="K581" s="32"/>
      <c r="L581" s="32"/>
      <c r="M581" s="32">
        <f t="shared" si="50"/>
        <v>7351</v>
      </c>
      <c r="N581" s="34">
        <f t="shared" si="49"/>
        <v>7351</v>
      </c>
      <c r="O581" s="34">
        <v>7351</v>
      </c>
      <c r="P581" s="34">
        <v>0</v>
      </c>
      <c r="Q581" s="34">
        <v>0</v>
      </c>
      <c r="R581" s="34"/>
      <c r="S581" s="34"/>
    </row>
    <row r="582" spans="3:13" ht="14.25" customHeight="1">
      <c r="C582" s="22"/>
      <c r="D582" s="22"/>
      <c r="E582" s="22"/>
      <c r="F582" s="21"/>
      <c r="G582" s="25"/>
      <c r="H582" s="25"/>
      <c r="I582" s="26"/>
      <c r="J582" s="26"/>
      <c r="K582" s="25"/>
      <c r="L582" s="25"/>
      <c r="M582" s="25"/>
    </row>
    <row r="583" spans="3:13" ht="14.25" customHeight="1">
      <c r="C583" s="22"/>
      <c r="D583" s="22"/>
      <c r="E583" s="22"/>
      <c r="F583" s="21"/>
      <c r="G583" s="25"/>
      <c r="H583" s="25"/>
      <c r="I583" s="26"/>
      <c r="J583" s="26"/>
      <c r="K583" s="25"/>
      <c r="L583" s="25"/>
      <c r="M583" s="25"/>
    </row>
    <row r="584" spans="3:13" ht="14.25" customHeight="1">
      <c r="C584" s="22"/>
      <c r="D584" s="22"/>
      <c r="E584" s="22"/>
      <c r="F584" s="21"/>
      <c r="G584" s="25"/>
      <c r="H584" s="25"/>
      <c r="I584" s="26"/>
      <c r="J584" s="26"/>
      <c r="K584" s="25"/>
      <c r="L584" s="25"/>
      <c r="M584" s="25"/>
    </row>
    <row r="585" spans="3:13" ht="14.25" customHeight="1">
      <c r="C585" s="22"/>
      <c r="D585" s="22"/>
      <c r="E585" s="22"/>
      <c r="F585" s="21"/>
      <c r="G585" s="25"/>
      <c r="H585" s="25"/>
      <c r="I585" s="26"/>
      <c r="J585" s="26"/>
      <c r="K585" s="25"/>
      <c r="L585" s="25"/>
      <c r="M585" s="25"/>
    </row>
    <row r="586" spans="3:13" ht="14.25" customHeight="1">
      <c r="C586" s="22"/>
      <c r="D586" s="22"/>
      <c r="E586" s="22"/>
      <c r="F586" s="21"/>
      <c r="G586" s="25"/>
      <c r="H586" s="25"/>
      <c r="I586" s="26"/>
      <c r="J586" s="26"/>
      <c r="K586" s="25"/>
      <c r="L586" s="25"/>
      <c r="M586" s="25"/>
    </row>
    <row r="587" spans="3:13" ht="14.25" customHeight="1">
      <c r="C587" s="22"/>
      <c r="D587" s="22"/>
      <c r="E587" s="22"/>
      <c r="F587" s="21"/>
      <c r="G587" s="25"/>
      <c r="H587" s="25"/>
      <c r="I587" s="26"/>
      <c r="J587" s="26"/>
      <c r="K587" s="25"/>
      <c r="L587" s="25"/>
      <c r="M587" s="25"/>
    </row>
    <row r="588" spans="3:13" ht="14.25" customHeight="1">
      <c r="C588" s="22"/>
      <c r="D588" s="22"/>
      <c r="E588" s="22"/>
      <c r="F588" s="21"/>
      <c r="G588" s="25"/>
      <c r="H588" s="25"/>
      <c r="I588" s="26"/>
      <c r="J588" s="26"/>
      <c r="K588" s="25"/>
      <c r="L588" s="25"/>
      <c r="M588" s="25"/>
    </row>
    <row r="589" spans="3:13" ht="14.25" customHeight="1">
      <c r="C589" s="22"/>
      <c r="D589" s="22"/>
      <c r="E589" s="22"/>
      <c r="F589" s="21"/>
      <c r="G589" s="25"/>
      <c r="H589" s="25"/>
      <c r="I589" s="26"/>
      <c r="J589" s="26"/>
      <c r="K589" s="25"/>
      <c r="L589" s="25"/>
      <c r="M589" s="25"/>
    </row>
    <row r="590" spans="3:13" ht="14.25" customHeight="1">
      <c r="C590" s="22"/>
      <c r="D590" s="22"/>
      <c r="E590" s="22"/>
      <c r="F590" s="21"/>
      <c r="G590" s="25"/>
      <c r="H590" s="25"/>
      <c r="I590" s="26"/>
      <c r="J590" s="26"/>
      <c r="K590" s="25"/>
      <c r="L590" s="25"/>
      <c r="M590" s="25"/>
    </row>
    <row r="591" spans="3:13" ht="14.25" customHeight="1">
      <c r="C591" s="22"/>
      <c r="D591" s="22"/>
      <c r="E591" s="22"/>
      <c r="F591" s="21"/>
      <c r="G591" s="25"/>
      <c r="H591" s="25"/>
      <c r="I591" s="26"/>
      <c r="J591" s="26"/>
      <c r="K591" s="25"/>
      <c r="L591" s="25"/>
      <c r="M591" s="25"/>
    </row>
    <row r="592" spans="3:13" ht="14.25" customHeight="1">
      <c r="C592" s="22"/>
      <c r="D592" s="22"/>
      <c r="E592" s="22"/>
      <c r="F592" s="21"/>
      <c r="G592" s="25"/>
      <c r="H592" s="25"/>
      <c r="I592" s="26"/>
      <c r="J592" s="26"/>
      <c r="K592" s="25"/>
      <c r="L592" s="25"/>
      <c r="M592" s="25"/>
    </row>
    <row r="593" spans="3:13" ht="14.25" customHeight="1">
      <c r="C593" s="22"/>
      <c r="D593" s="22"/>
      <c r="E593" s="22"/>
      <c r="F593" s="21"/>
      <c r="G593" s="25"/>
      <c r="H593" s="25"/>
      <c r="I593" s="26"/>
      <c r="J593" s="26"/>
      <c r="K593" s="25"/>
      <c r="L593" s="25"/>
      <c r="M593" s="25"/>
    </row>
    <row r="594" spans="3:13" ht="14.25" customHeight="1">
      <c r="C594" s="22"/>
      <c r="D594" s="22"/>
      <c r="E594" s="22"/>
      <c r="F594" s="21"/>
      <c r="G594" s="25"/>
      <c r="H594" s="25"/>
      <c r="I594" s="26"/>
      <c r="J594" s="26"/>
      <c r="K594" s="25"/>
      <c r="L594" s="25"/>
      <c r="M594" s="25"/>
    </row>
    <row r="595" spans="3:13" ht="14.25" customHeight="1">
      <c r="C595" s="23"/>
      <c r="D595" s="23"/>
      <c r="E595" s="23"/>
      <c r="F595" s="19"/>
      <c r="G595" s="27"/>
      <c r="H595" s="27"/>
      <c r="I595" s="28"/>
      <c r="J595" s="28"/>
      <c r="K595" s="27"/>
      <c r="L595" s="27"/>
      <c r="M595" s="27"/>
    </row>
    <row r="596" spans="3:13" ht="14.25" customHeight="1">
      <c r="C596" s="23"/>
      <c r="D596" s="23"/>
      <c r="E596" s="23"/>
      <c r="F596" s="19"/>
      <c r="G596" s="27"/>
      <c r="H596" s="27"/>
      <c r="I596" s="28"/>
      <c r="J596" s="28"/>
      <c r="K596" s="27"/>
      <c r="L596" s="27"/>
      <c r="M596" s="27"/>
    </row>
    <row r="597" spans="3:13" ht="14.25" customHeight="1">
      <c r="C597" s="23"/>
      <c r="D597" s="23"/>
      <c r="E597" s="23"/>
      <c r="F597" s="19"/>
      <c r="G597" s="27"/>
      <c r="H597" s="27"/>
      <c r="I597" s="28"/>
      <c r="J597" s="28"/>
      <c r="K597" s="27"/>
      <c r="L597" s="27"/>
      <c r="M597" s="27"/>
    </row>
    <row r="598" spans="3:13" ht="14.25" customHeight="1">
      <c r="C598" s="23"/>
      <c r="D598" s="23"/>
      <c r="E598" s="23"/>
      <c r="F598" s="19"/>
      <c r="G598" s="27"/>
      <c r="H598" s="27"/>
      <c r="I598" s="28"/>
      <c r="J598" s="28"/>
      <c r="K598" s="27"/>
      <c r="L598" s="27"/>
      <c r="M598" s="27"/>
    </row>
    <row r="599" spans="3:13" ht="14.25" customHeight="1">
      <c r="C599" s="23"/>
      <c r="D599" s="23"/>
      <c r="E599" s="23"/>
      <c r="F599" s="19"/>
      <c r="G599" s="27"/>
      <c r="H599" s="27"/>
      <c r="I599" s="28"/>
      <c r="J599" s="28"/>
      <c r="K599" s="27"/>
      <c r="L599" s="27"/>
      <c r="M599" s="27"/>
    </row>
    <row r="600" spans="3:13" ht="14.25" customHeight="1">
      <c r="C600" s="23"/>
      <c r="D600" s="23"/>
      <c r="E600" s="23"/>
      <c r="F600" s="19"/>
      <c r="G600" s="27"/>
      <c r="H600" s="27"/>
      <c r="I600" s="28"/>
      <c r="J600" s="28"/>
      <c r="K600" s="27"/>
      <c r="L600" s="27"/>
      <c r="M600" s="27"/>
    </row>
    <row r="601" spans="3:13" ht="14.25" customHeight="1">
      <c r="C601" s="23"/>
      <c r="D601" s="23"/>
      <c r="E601" s="23"/>
      <c r="F601" s="19"/>
      <c r="G601" s="27"/>
      <c r="H601" s="27"/>
      <c r="I601" s="28"/>
      <c r="J601" s="28"/>
      <c r="K601" s="27"/>
      <c r="L601" s="27"/>
      <c r="M601" s="27"/>
    </row>
    <row r="602" spans="3:13" ht="14.25" customHeight="1">
      <c r="C602" s="23"/>
      <c r="D602" s="23"/>
      <c r="E602" s="23"/>
      <c r="F602" s="19"/>
      <c r="G602" s="27"/>
      <c r="H602" s="27"/>
      <c r="I602" s="28"/>
      <c r="J602" s="28"/>
      <c r="K602" s="27"/>
      <c r="L602" s="27"/>
      <c r="M602" s="27"/>
    </row>
    <row r="603" spans="3:13" ht="14.25" customHeight="1">
      <c r="C603" s="23"/>
      <c r="D603" s="23"/>
      <c r="E603" s="23"/>
      <c r="F603" s="19"/>
      <c r="G603" s="27"/>
      <c r="H603" s="27"/>
      <c r="I603" s="28"/>
      <c r="J603" s="28"/>
      <c r="K603" s="27"/>
      <c r="L603" s="27"/>
      <c r="M603" s="27"/>
    </row>
    <row r="604" spans="3:13" ht="14.25" customHeight="1">
      <c r="C604" s="23"/>
      <c r="D604" s="23"/>
      <c r="E604" s="23"/>
      <c r="F604" s="19"/>
      <c r="G604" s="27"/>
      <c r="H604" s="27"/>
      <c r="I604" s="28"/>
      <c r="J604" s="28"/>
      <c r="K604" s="27"/>
      <c r="L604" s="27"/>
      <c r="M604" s="27"/>
    </row>
    <row r="605" spans="3:13" ht="14.25" customHeight="1">
      <c r="C605" s="23"/>
      <c r="D605" s="23"/>
      <c r="E605" s="23"/>
      <c r="F605" s="19"/>
      <c r="G605" s="27"/>
      <c r="H605" s="27"/>
      <c r="I605" s="28"/>
      <c r="J605" s="28"/>
      <c r="K605" s="27"/>
      <c r="L605" s="27"/>
      <c r="M605" s="27"/>
    </row>
    <row r="606" spans="3:13" ht="14.25" customHeight="1">
      <c r="C606" s="23"/>
      <c r="D606" s="23"/>
      <c r="E606" s="23"/>
      <c r="F606" s="19"/>
      <c r="G606" s="27"/>
      <c r="H606" s="27"/>
      <c r="I606" s="28"/>
      <c r="J606" s="28"/>
      <c r="K606" s="27"/>
      <c r="L606" s="27"/>
      <c r="M606" s="27"/>
    </row>
    <row r="607" spans="3:13" ht="14.25" customHeight="1">
      <c r="C607" s="23"/>
      <c r="D607" s="23"/>
      <c r="E607" s="23"/>
      <c r="F607" s="19"/>
      <c r="G607" s="27"/>
      <c r="H607" s="27"/>
      <c r="I607" s="28"/>
      <c r="J607" s="28"/>
      <c r="K607" s="27"/>
      <c r="L607" s="27"/>
      <c r="M607" s="27"/>
    </row>
    <row r="608" spans="3:13" ht="14.25" customHeight="1">
      <c r="C608" s="23"/>
      <c r="D608" s="23"/>
      <c r="E608" s="23"/>
      <c r="F608" s="19"/>
      <c r="G608" s="27"/>
      <c r="H608" s="27"/>
      <c r="I608" s="28"/>
      <c r="J608" s="28"/>
      <c r="K608" s="27"/>
      <c r="L608" s="27"/>
      <c r="M608" s="27"/>
    </row>
    <row r="609" spans="3:13" ht="14.25" customHeight="1">
      <c r="C609" s="23"/>
      <c r="D609" s="23"/>
      <c r="E609" s="23"/>
      <c r="F609" s="19"/>
      <c r="G609" s="27"/>
      <c r="H609" s="27"/>
      <c r="I609" s="28"/>
      <c r="J609" s="28"/>
      <c r="K609" s="27"/>
      <c r="L609" s="27"/>
      <c r="M609" s="27"/>
    </row>
    <row r="610" spans="7:13" ht="14.25" customHeight="1">
      <c r="G610" s="29"/>
      <c r="H610" s="29"/>
      <c r="I610" s="30"/>
      <c r="J610" s="30"/>
      <c r="K610" s="29"/>
      <c r="L610" s="29"/>
      <c r="M610" s="29"/>
    </row>
    <row r="611" spans="7:13" ht="14.25" customHeight="1">
      <c r="G611" s="29"/>
      <c r="H611" s="29"/>
      <c r="I611" s="30"/>
      <c r="J611" s="30"/>
      <c r="K611" s="29"/>
      <c r="L611" s="29"/>
      <c r="M611" s="29"/>
    </row>
    <row r="612" spans="7:13" ht="14.25" customHeight="1">
      <c r="G612" s="29"/>
      <c r="H612" s="29"/>
      <c r="I612" s="30"/>
      <c r="J612" s="30"/>
      <c r="K612" s="29"/>
      <c r="L612" s="29"/>
      <c r="M612" s="29"/>
    </row>
    <row r="613" spans="7:13" ht="14.25" customHeight="1">
      <c r="G613" s="29"/>
      <c r="H613" s="29"/>
      <c r="I613" s="30"/>
      <c r="J613" s="30"/>
      <c r="K613" s="29"/>
      <c r="L613" s="29"/>
      <c r="M613" s="29"/>
    </row>
    <row r="614" spans="7:13" ht="14.25" customHeight="1">
      <c r="G614" s="29"/>
      <c r="H614" s="29"/>
      <c r="I614" s="30"/>
      <c r="J614" s="30"/>
      <c r="K614" s="29"/>
      <c r="L614" s="29"/>
      <c r="M614" s="29"/>
    </row>
    <row r="615" spans="7:13" ht="14.25" customHeight="1">
      <c r="G615" s="29"/>
      <c r="H615" s="29"/>
      <c r="I615" s="30"/>
      <c r="J615" s="30"/>
      <c r="K615" s="29"/>
      <c r="L615" s="29"/>
      <c r="M615" s="29"/>
    </row>
    <row r="616" spans="7:13" ht="14.25" customHeight="1">
      <c r="G616" s="29"/>
      <c r="H616" s="29"/>
      <c r="I616" s="30"/>
      <c r="J616" s="30"/>
      <c r="K616" s="29"/>
      <c r="L616" s="29"/>
      <c r="M616" s="29"/>
    </row>
    <row r="617" spans="7:13" ht="14.25" customHeight="1">
      <c r="G617" s="29"/>
      <c r="H617" s="29"/>
      <c r="I617" s="30"/>
      <c r="J617" s="30"/>
      <c r="K617" s="29"/>
      <c r="L617" s="29"/>
      <c r="M617" s="29"/>
    </row>
    <row r="618" spans="7:13" ht="14.25" customHeight="1">
      <c r="G618" s="29"/>
      <c r="H618" s="29"/>
      <c r="I618" s="30"/>
      <c r="J618" s="30"/>
      <c r="K618" s="29"/>
      <c r="L618" s="29"/>
      <c r="M618" s="29"/>
    </row>
    <row r="619" spans="7:13" ht="14.25" customHeight="1">
      <c r="G619" s="29"/>
      <c r="H619" s="29"/>
      <c r="I619" s="30"/>
      <c r="J619" s="30"/>
      <c r="K619" s="29"/>
      <c r="L619" s="29"/>
      <c r="M619" s="29"/>
    </row>
    <row r="620" spans="7:13" ht="14.25" customHeight="1">
      <c r="G620" s="29"/>
      <c r="H620" s="29"/>
      <c r="I620" s="30"/>
      <c r="J620" s="30"/>
      <c r="K620" s="29"/>
      <c r="L620" s="29"/>
      <c r="M620" s="29"/>
    </row>
    <row r="621" spans="7:13" ht="14.25" customHeight="1">
      <c r="G621" s="29"/>
      <c r="H621" s="29"/>
      <c r="I621" s="30"/>
      <c r="J621" s="30"/>
      <c r="K621" s="29"/>
      <c r="L621" s="29"/>
      <c r="M621" s="29"/>
    </row>
    <row r="622" spans="7:13" ht="14.25" customHeight="1">
      <c r="G622" s="29"/>
      <c r="H622" s="29"/>
      <c r="I622" s="30"/>
      <c r="J622" s="30"/>
      <c r="K622" s="29"/>
      <c r="L622" s="29"/>
      <c r="M622" s="29"/>
    </row>
    <row r="623" spans="7:13" ht="14.25" customHeight="1">
      <c r="G623" s="29"/>
      <c r="H623" s="29"/>
      <c r="I623" s="30"/>
      <c r="J623" s="30"/>
      <c r="K623" s="29"/>
      <c r="L623" s="29"/>
      <c r="M623" s="29"/>
    </row>
    <row r="624" spans="7:13" ht="14.25" customHeight="1">
      <c r="G624" s="29"/>
      <c r="H624" s="29"/>
      <c r="I624" s="30"/>
      <c r="J624" s="30"/>
      <c r="K624" s="29"/>
      <c r="L624" s="29"/>
      <c r="M624" s="29"/>
    </row>
    <row r="625" spans="7:13" ht="14.25" customHeight="1">
      <c r="G625" s="29"/>
      <c r="H625" s="29"/>
      <c r="I625" s="30"/>
      <c r="J625" s="30"/>
      <c r="K625" s="29"/>
      <c r="L625" s="29"/>
      <c r="M625" s="29"/>
    </row>
    <row r="626" spans="7:13" ht="14.25" customHeight="1">
      <c r="G626" s="29"/>
      <c r="H626" s="29"/>
      <c r="I626" s="30"/>
      <c r="J626" s="30"/>
      <c r="K626" s="29"/>
      <c r="L626" s="29"/>
      <c r="M626" s="29"/>
    </row>
    <row r="627" spans="7:13" ht="14.25" customHeight="1">
      <c r="G627" s="29"/>
      <c r="H627" s="29"/>
      <c r="I627" s="30"/>
      <c r="J627" s="30"/>
      <c r="K627" s="29"/>
      <c r="L627" s="29"/>
      <c r="M627" s="29"/>
    </row>
    <row r="628" spans="7:13" ht="14.25" customHeight="1">
      <c r="G628" s="29"/>
      <c r="H628" s="29"/>
      <c r="I628" s="30"/>
      <c r="J628" s="30"/>
      <c r="K628" s="29"/>
      <c r="L628" s="29"/>
      <c r="M628" s="29"/>
    </row>
    <row r="629" spans="7:13" ht="14.25" customHeight="1">
      <c r="G629" s="29"/>
      <c r="H629" s="29"/>
      <c r="I629" s="30"/>
      <c r="J629" s="30"/>
      <c r="K629" s="29"/>
      <c r="L629" s="29"/>
      <c r="M629" s="29"/>
    </row>
    <row r="630" spans="7:13" ht="14.25" customHeight="1">
      <c r="G630" s="29"/>
      <c r="H630" s="29"/>
      <c r="I630" s="30"/>
      <c r="J630" s="30"/>
      <c r="K630" s="29"/>
      <c r="L630" s="29"/>
      <c r="M630" s="29"/>
    </row>
    <row r="631" spans="7:13" ht="14.25" customHeight="1">
      <c r="G631" s="29"/>
      <c r="H631" s="29"/>
      <c r="I631" s="30"/>
      <c r="J631" s="30"/>
      <c r="K631" s="29"/>
      <c r="L631" s="29"/>
      <c r="M631" s="29"/>
    </row>
    <row r="632" spans="7:13" ht="14.25" customHeight="1">
      <c r="G632" s="29"/>
      <c r="H632" s="29"/>
      <c r="I632" s="30"/>
      <c r="J632" s="30"/>
      <c r="K632" s="29"/>
      <c r="L632" s="29"/>
      <c r="M632" s="29"/>
    </row>
    <row r="633" spans="7:13" ht="14.25" customHeight="1">
      <c r="G633" s="29"/>
      <c r="H633" s="29"/>
      <c r="I633" s="30"/>
      <c r="J633" s="30"/>
      <c r="K633" s="29"/>
      <c r="L633" s="29"/>
      <c r="M633" s="29"/>
    </row>
    <row r="634" spans="7:13" ht="14.25" customHeight="1">
      <c r="G634" s="29"/>
      <c r="H634" s="29"/>
      <c r="I634" s="30"/>
      <c r="J634" s="30"/>
      <c r="K634" s="29"/>
      <c r="L634" s="29"/>
      <c r="M634" s="29"/>
    </row>
    <row r="635" spans="7:13" ht="14.25" customHeight="1">
      <c r="G635" s="29"/>
      <c r="H635" s="29"/>
      <c r="I635" s="30"/>
      <c r="J635" s="30"/>
      <c r="K635" s="29"/>
      <c r="L635" s="29"/>
      <c r="M635" s="29"/>
    </row>
    <row r="636" spans="7:13" ht="14.25" customHeight="1">
      <c r="G636" s="29"/>
      <c r="H636" s="29"/>
      <c r="I636" s="30"/>
      <c r="J636" s="30"/>
      <c r="K636" s="29"/>
      <c r="L636" s="29"/>
      <c r="M636" s="29"/>
    </row>
    <row r="637" spans="7:13" ht="14.25" customHeight="1">
      <c r="G637" s="29"/>
      <c r="H637" s="29"/>
      <c r="I637" s="30"/>
      <c r="J637" s="30"/>
      <c r="K637" s="29"/>
      <c r="L637" s="29"/>
      <c r="M637" s="29"/>
    </row>
    <row r="638" spans="7:13" ht="14.25" customHeight="1">
      <c r="G638" s="29"/>
      <c r="H638" s="29"/>
      <c r="I638" s="30"/>
      <c r="J638" s="30"/>
      <c r="K638" s="29"/>
      <c r="L638" s="29"/>
      <c r="M638" s="29"/>
    </row>
    <row r="639" spans="7:13" ht="14.25" customHeight="1">
      <c r="G639" s="29"/>
      <c r="H639" s="29"/>
      <c r="I639" s="30"/>
      <c r="J639" s="30"/>
      <c r="K639" s="29"/>
      <c r="L639" s="29"/>
      <c r="M639" s="29"/>
    </row>
    <row r="640" spans="7:13" ht="14.25" customHeight="1">
      <c r="G640" s="29"/>
      <c r="H640" s="29"/>
      <c r="I640" s="30"/>
      <c r="J640" s="30"/>
      <c r="K640" s="29"/>
      <c r="L640" s="29"/>
      <c r="M640" s="29"/>
    </row>
    <row r="641" spans="7:13" ht="14.25" customHeight="1">
      <c r="G641" s="29"/>
      <c r="H641" s="29"/>
      <c r="I641" s="30"/>
      <c r="J641" s="30"/>
      <c r="K641" s="29"/>
      <c r="L641" s="29"/>
      <c r="M641" s="29"/>
    </row>
    <row r="642" spans="7:13" ht="14.25" customHeight="1">
      <c r="G642" s="29"/>
      <c r="H642" s="29"/>
      <c r="I642" s="30"/>
      <c r="J642" s="30"/>
      <c r="K642" s="29"/>
      <c r="L642" s="29"/>
      <c r="M642" s="29"/>
    </row>
    <row r="643" spans="7:13" ht="14.25" customHeight="1">
      <c r="G643" s="29"/>
      <c r="H643" s="29"/>
      <c r="I643" s="30"/>
      <c r="J643" s="30"/>
      <c r="K643" s="29"/>
      <c r="L643" s="29"/>
      <c r="M643" s="29"/>
    </row>
    <row r="644" spans="7:13" ht="14.25" customHeight="1">
      <c r="G644" s="29"/>
      <c r="H644" s="29"/>
      <c r="I644" s="30"/>
      <c r="J644" s="30"/>
      <c r="K644" s="29"/>
      <c r="L644" s="29"/>
      <c r="M644" s="29"/>
    </row>
    <row r="645" spans="7:13" ht="14.25" customHeight="1">
      <c r="G645" s="29"/>
      <c r="H645" s="29"/>
      <c r="I645" s="30"/>
      <c r="J645" s="30"/>
      <c r="K645" s="29"/>
      <c r="L645" s="29"/>
      <c r="M645" s="29"/>
    </row>
    <row r="646" spans="7:13" ht="14.25" customHeight="1">
      <c r="G646" s="29"/>
      <c r="H646" s="29"/>
      <c r="I646" s="30"/>
      <c r="J646" s="30"/>
      <c r="K646" s="29"/>
      <c r="L646" s="29"/>
      <c r="M646" s="29"/>
    </row>
    <row r="647" spans="7:13" ht="14.25" customHeight="1">
      <c r="G647" s="29"/>
      <c r="H647" s="29"/>
      <c r="I647" s="30"/>
      <c r="J647" s="30"/>
      <c r="K647" s="29"/>
      <c r="L647" s="29"/>
      <c r="M647" s="29"/>
    </row>
    <row r="648" spans="7:13" ht="14.25" customHeight="1">
      <c r="G648" s="29"/>
      <c r="H648" s="29"/>
      <c r="I648" s="30"/>
      <c r="J648" s="30"/>
      <c r="K648" s="29"/>
      <c r="L648" s="29"/>
      <c r="M648" s="29"/>
    </row>
    <row r="649" spans="7:13" ht="14.25" customHeight="1">
      <c r="G649" s="29"/>
      <c r="H649" s="29"/>
      <c r="I649" s="30"/>
      <c r="J649" s="30"/>
      <c r="K649" s="29"/>
      <c r="L649" s="29"/>
      <c r="M649" s="29"/>
    </row>
    <row r="650" spans="7:13" ht="14.25" customHeight="1">
      <c r="G650" s="29"/>
      <c r="H650" s="29"/>
      <c r="I650" s="30"/>
      <c r="J650" s="30"/>
      <c r="K650" s="29"/>
      <c r="L650" s="29"/>
      <c r="M650" s="29"/>
    </row>
    <row r="651" spans="7:13" ht="14.25" customHeight="1">
      <c r="G651" s="29"/>
      <c r="H651" s="29"/>
      <c r="I651" s="30"/>
      <c r="J651" s="30"/>
      <c r="K651" s="29"/>
      <c r="L651" s="29"/>
      <c r="M651" s="29"/>
    </row>
    <row r="652" spans="7:13" ht="14.25" customHeight="1">
      <c r="G652" s="29"/>
      <c r="H652" s="29"/>
      <c r="I652" s="30"/>
      <c r="J652" s="30"/>
      <c r="K652" s="29"/>
      <c r="L652" s="29"/>
      <c r="M652" s="29"/>
    </row>
    <row r="653" spans="7:13" ht="14.25" customHeight="1">
      <c r="G653" s="29"/>
      <c r="H653" s="29"/>
      <c r="I653" s="30"/>
      <c r="J653" s="30"/>
      <c r="K653" s="29"/>
      <c r="L653" s="29"/>
      <c r="M653" s="29"/>
    </row>
    <row r="654" spans="7:13" ht="14.25" customHeight="1">
      <c r="G654" s="29"/>
      <c r="H654" s="29"/>
      <c r="I654" s="30"/>
      <c r="J654" s="30"/>
      <c r="K654" s="29"/>
      <c r="L654" s="29"/>
      <c r="M654" s="29"/>
    </row>
    <row r="655" spans="7:13" ht="14.25" customHeight="1">
      <c r="G655" s="29"/>
      <c r="H655" s="29"/>
      <c r="I655" s="30"/>
      <c r="J655" s="30"/>
      <c r="K655" s="29"/>
      <c r="L655" s="29"/>
      <c r="M655" s="29"/>
    </row>
    <row r="656" spans="7:13" ht="14.25" customHeight="1">
      <c r="G656" s="29"/>
      <c r="H656" s="29"/>
      <c r="I656" s="30"/>
      <c r="J656" s="30"/>
      <c r="K656" s="29"/>
      <c r="L656" s="29"/>
      <c r="M656" s="29"/>
    </row>
    <row r="657" spans="7:13" ht="14.25" customHeight="1">
      <c r="G657" s="29"/>
      <c r="H657" s="29"/>
      <c r="I657" s="30"/>
      <c r="J657" s="30"/>
      <c r="K657" s="29"/>
      <c r="L657" s="29"/>
      <c r="M657" s="29"/>
    </row>
    <row r="658" spans="7:13" ht="14.25" customHeight="1">
      <c r="G658" s="29"/>
      <c r="H658" s="29"/>
      <c r="I658" s="30"/>
      <c r="J658" s="30"/>
      <c r="K658" s="29"/>
      <c r="L658" s="29"/>
      <c r="M658" s="29"/>
    </row>
    <row r="659" spans="7:13" ht="14.25" customHeight="1">
      <c r="G659" s="29"/>
      <c r="H659" s="29"/>
      <c r="I659" s="30"/>
      <c r="J659" s="30"/>
      <c r="K659" s="29"/>
      <c r="L659" s="29"/>
      <c r="M659" s="29"/>
    </row>
    <row r="660" spans="7:13" ht="14.25" customHeight="1">
      <c r="G660" s="29"/>
      <c r="H660" s="29"/>
      <c r="I660" s="30"/>
      <c r="J660" s="30"/>
      <c r="K660" s="29"/>
      <c r="L660" s="29"/>
      <c r="M660" s="29"/>
    </row>
    <row r="661" spans="7:13" ht="14.25" customHeight="1">
      <c r="G661" s="29"/>
      <c r="H661" s="29"/>
      <c r="I661" s="30"/>
      <c r="J661" s="30"/>
      <c r="K661" s="29"/>
      <c r="L661" s="29"/>
      <c r="M661" s="29"/>
    </row>
    <row r="662" spans="7:13" ht="14.25" customHeight="1">
      <c r="G662" s="29"/>
      <c r="H662" s="29"/>
      <c r="I662" s="30"/>
      <c r="J662" s="30"/>
      <c r="K662" s="29"/>
      <c r="L662" s="29"/>
      <c r="M662" s="29"/>
    </row>
    <row r="663" spans="7:13" ht="14.25" customHeight="1">
      <c r="G663" s="29"/>
      <c r="H663" s="29"/>
      <c r="I663" s="30"/>
      <c r="J663" s="30"/>
      <c r="K663" s="29"/>
      <c r="L663" s="29"/>
      <c r="M663" s="29"/>
    </row>
    <row r="664" spans="7:13" ht="14.25" customHeight="1">
      <c r="G664" s="29"/>
      <c r="H664" s="29"/>
      <c r="I664" s="30"/>
      <c r="J664" s="30"/>
      <c r="K664" s="29"/>
      <c r="L664" s="29"/>
      <c r="M664" s="29"/>
    </row>
    <row r="665" spans="7:13" ht="14.25" customHeight="1">
      <c r="G665" s="29"/>
      <c r="H665" s="29"/>
      <c r="I665" s="30"/>
      <c r="J665" s="30"/>
      <c r="K665" s="29"/>
      <c r="L665" s="29"/>
      <c r="M665" s="29"/>
    </row>
    <row r="666" spans="7:13" ht="14.25" customHeight="1">
      <c r="G666" s="29"/>
      <c r="H666" s="29"/>
      <c r="I666" s="30"/>
      <c r="J666" s="30"/>
      <c r="K666" s="29"/>
      <c r="L666" s="29"/>
      <c r="M666" s="29"/>
    </row>
    <row r="667" spans="7:13" ht="14.25" customHeight="1">
      <c r="G667" s="29"/>
      <c r="H667" s="29"/>
      <c r="I667" s="30"/>
      <c r="J667" s="30"/>
      <c r="K667" s="29"/>
      <c r="L667" s="29"/>
      <c r="M667" s="29"/>
    </row>
    <row r="668" spans="7:13" ht="14.25" customHeight="1">
      <c r="G668" s="29"/>
      <c r="H668" s="29"/>
      <c r="I668" s="30"/>
      <c r="J668" s="30"/>
      <c r="K668" s="29"/>
      <c r="L668" s="29"/>
      <c r="M668" s="29"/>
    </row>
    <row r="669" spans="7:13" ht="14.25" customHeight="1">
      <c r="G669" s="29"/>
      <c r="H669" s="29"/>
      <c r="I669" s="30"/>
      <c r="J669" s="30"/>
      <c r="K669" s="29"/>
      <c r="L669" s="29"/>
      <c r="M669" s="29"/>
    </row>
    <row r="670" spans="7:13" ht="14.25" customHeight="1">
      <c r="G670" s="29"/>
      <c r="H670" s="29"/>
      <c r="I670" s="30"/>
      <c r="J670" s="30"/>
      <c r="K670" s="29"/>
      <c r="L670" s="29"/>
      <c r="M670" s="29"/>
    </row>
    <row r="671" spans="7:13" ht="14.25" customHeight="1">
      <c r="G671" s="29"/>
      <c r="H671" s="29"/>
      <c r="I671" s="30"/>
      <c r="J671" s="30"/>
      <c r="K671" s="29"/>
      <c r="L671" s="29"/>
      <c r="M671" s="29"/>
    </row>
    <row r="672" spans="7:13" ht="14.25" customHeight="1">
      <c r="G672" s="29"/>
      <c r="H672" s="29"/>
      <c r="I672" s="30"/>
      <c r="J672" s="30"/>
      <c r="K672" s="29"/>
      <c r="L672" s="29"/>
      <c r="M672" s="29"/>
    </row>
    <row r="673" spans="7:13" ht="14.25" customHeight="1">
      <c r="G673" s="29"/>
      <c r="H673" s="29"/>
      <c r="I673" s="30"/>
      <c r="J673" s="30"/>
      <c r="K673" s="29"/>
      <c r="L673" s="29"/>
      <c r="M673" s="29"/>
    </row>
  </sheetData>
  <sheetProtection/>
  <mergeCells count="10">
    <mergeCell ref="G4:L5"/>
    <mergeCell ref="G3:M3"/>
    <mergeCell ref="C6:F6"/>
    <mergeCell ref="A1:S1"/>
    <mergeCell ref="A2:S2"/>
    <mergeCell ref="A3:A5"/>
    <mergeCell ref="C3:F3"/>
    <mergeCell ref="C4:E4"/>
    <mergeCell ref="F4:F5"/>
    <mergeCell ref="M4:M5"/>
  </mergeCells>
  <printOptions horizontalCentered="1"/>
  <pageMargins left="0.6692913385826772" right="0.6692913385826772" top="1.1023622047244095" bottom="0.9448818897637796" header="0" footer="0.6692913385826772"/>
  <pageSetup fitToHeight="0" horizontalDpi="600" verticalDpi="600" orientation="portrait" paperSize="9" r:id="rId1"/>
  <headerFooter alignWithMargins="0">
    <oddFooter>&amp;C&amp;"Times New Roman,常规"&amp;12-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9.140625" defaultRowHeight="12"/>
  <cols>
    <col min="1" max="1" width="30.7109375" style="10" customWidth="1"/>
    <col min="2" max="2" width="1.421875" style="10" customWidth="1"/>
    <col min="3" max="3" width="33.00390625" style="10" customWidth="1"/>
    <col min="4" max="16384" width="9.421875" style="10" customWidth="1"/>
  </cols>
  <sheetData>
    <row r="1" ht="12.75">
      <c r="A1" s="9" t="s">
        <v>1126</v>
      </c>
    </row>
    <row r="2" ht="13.5" thickBot="1">
      <c r="A2" s="9" t="s">
        <v>1053</v>
      </c>
    </row>
    <row r="3" spans="1:3" ht="13.5" thickBot="1">
      <c r="A3" s="11" t="s">
        <v>1054</v>
      </c>
      <c r="C3" s="12" t="s">
        <v>1055</v>
      </c>
    </row>
    <row r="4" ht="12.75">
      <c r="A4" s="11">
        <v>3</v>
      </c>
    </row>
    <row r="6" ht="13.5" thickBot="1"/>
    <row r="7" ht="12.75">
      <c r="A7" s="13" t="s">
        <v>1056</v>
      </c>
    </row>
    <row r="8" ht="12.75">
      <c r="A8" s="14" t="s">
        <v>1057</v>
      </c>
    </row>
    <row r="9" ht="12.75">
      <c r="A9" s="15" t="s">
        <v>1058</v>
      </c>
    </row>
    <row r="10" ht="12.75">
      <c r="A10" s="14" t="s">
        <v>1059</v>
      </c>
    </row>
    <row r="11" ht="13.5" thickBot="1">
      <c r="A11" s="16" t="s">
        <v>1060</v>
      </c>
    </row>
    <row r="13" ht="13.5" thickBot="1"/>
    <row r="14" ht="13.5" thickBot="1">
      <c r="A14" s="12" t="s">
        <v>1061</v>
      </c>
    </row>
    <row r="16" ht="13.5" thickBot="1"/>
    <row r="17" ht="13.5" thickBot="1">
      <c r="C17" s="12" t="s">
        <v>1062</v>
      </c>
    </row>
    <row r="20" ht="12.75">
      <c r="A20" s="17" t="s">
        <v>1063</v>
      </c>
    </row>
    <row r="26" ht="13.5" thickBot="1">
      <c r="C26" s="18" t="s">
        <v>1064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陈悦娜</cp:lastModifiedBy>
  <cp:lastPrinted>2017-01-04T04:53:26Z</cp:lastPrinted>
  <dcterms:created xsi:type="dcterms:W3CDTF">2016-12-31T08:16:01Z</dcterms:created>
  <dcterms:modified xsi:type="dcterms:W3CDTF">2017-01-24T04:03:06Z</dcterms:modified>
  <cp:category/>
  <cp:version/>
  <cp:contentType/>
  <cp:contentStatus/>
</cp:coreProperties>
</file>