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42" activeTab="3"/>
  </bookViews>
  <sheets>
    <sheet name="L10" sheetId="1" r:id="rId1"/>
    <sheet name="L11" sheetId="2" r:id="rId2"/>
    <sheet name="收入" sheetId="3" r:id="rId3"/>
    <sheet name="支出" sheetId="4" r:id="rId4"/>
  </sheets>
  <definedNames/>
  <calcPr fullCalcOnLoad="1" fullPrecision="0"/>
</workbook>
</file>

<file path=xl/sharedStrings.xml><?xml version="1.0" encoding="utf-8"?>
<sst xmlns="http://schemas.openxmlformats.org/spreadsheetml/2006/main" count="214" uniqueCount="113">
  <si>
    <t>汕头市2017年度国有资本经营收支安排情况表</t>
  </si>
  <si>
    <t>单位：万元</t>
  </si>
  <si>
    <t>科目编码</t>
  </si>
  <si>
    <t>预算科目</t>
  </si>
  <si>
    <t>2016年预计执行数</t>
  </si>
  <si>
    <t>2017年预算</t>
  </si>
  <si>
    <t>比上年+ - %</t>
  </si>
  <si>
    <t>比上年+ -额</t>
  </si>
  <si>
    <t>国有资本经营收入</t>
  </si>
  <si>
    <t/>
  </si>
  <si>
    <t>国有资本经营支出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</si>
  <si>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</si>
  <si>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</si>
  <si>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</si>
  <si>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</si>
  <si>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</si>
  <si>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</si>
  <si>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</si>
  <si>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</si>
  <si>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</si>
  <si>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</si>
  <si>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</si>
  <si>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</si>
  <si>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</si>
  <si>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</si>
  <si>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</si>
  <si>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</si>
  <si>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</si>
  <si>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</si>
  <si>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</si>
  <si>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</si>
  <si>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</si>
  <si>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</si>
  <si>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</si>
  <si>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</si>
  <si>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</si>
  <si>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</si>
  <si>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</si>
  <si>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</si>
  <si>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</si>
  <si>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</si>
  <si>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</si>
  <si>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</si>
  <si>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</si>
  <si>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</si>
  <si>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</si>
  <si>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</si>
  <si>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  医药企业利润收入</t>
  </si>
  <si>
    <t>　　其他国有企业资本金注入</t>
  </si>
  <si>
    <t xml:space="preserve">      农林牧渔企业利润收入</t>
  </si>
  <si>
    <t>　国有企业政策性补贴</t>
  </si>
  <si>
    <t xml:space="preserve">      邮政企业利润收入</t>
  </si>
  <si>
    <t>　　国有企业政策性补贴</t>
  </si>
  <si>
    <t xml:space="preserve">      军工企业利润收入</t>
  </si>
  <si>
    <t>　金融国有资本经营预算支出</t>
  </si>
  <si>
    <t xml:space="preserve">      教育文化广播企业利润收入</t>
  </si>
  <si>
    <t>　其他国有资本经营预算支出</t>
  </si>
  <si>
    <t xml:space="preserve">      科学研究企业利润收入</t>
  </si>
  <si>
    <t>　　其他国有资本经营预算支出</t>
  </si>
  <si>
    <t xml:space="preserve">      机关社团所属企业利润收入</t>
  </si>
  <si>
    <t>转移性支出</t>
  </si>
  <si>
    <t xml:space="preserve">      金融企业利润收入</t>
  </si>
  <si>
    <t>调出资金</t>
  </si>
  <si>
    <t xml:space="preserve">      其他国有资本经营预算企业利润收入</t>
  </si>
  <si>
    <t>国有资本经营预算调出资金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</si>
  <si>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</si>
  <si>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</si>
  <si>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</si>
  <si>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</si>
  <si>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    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</si>
  <si>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</si>
  <si>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</si>
  <si>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</si>
  <si>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</si>
  <si>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</si>
  <si>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</si>
  <si>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</si>
  <si>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</si>
  <si>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</si>
  <si>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</si>
  <si>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</si>
  <si>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收入合计</t>
  </si>
  <si>
    <t>支出合计</t>
  </si>
  <si>
    <t>上年结转</t>
  </si>
  <si>
    <t>结转下年</t>
  </si>
  <si>
    <t>其中：净结余</t>
  </si>
  <si>
    <t xml:space="preserve">      项目结转</t>
  </si>
  <si>
    <t>2016年度汕头市本级国有资本经营转移性收支决算录入表</t>
  </si>
  <si>
    <t>录入11表</t>
  </si>
  <si>
    <t>决算数</t>
  </si>
  <si>
    <t>国有资本经营上级补助收入</t>
  </si>
  <si>
    <t>国有资本经营补助下级支出</t>
  </si>
  <si>
    <t>国有资本经营预算上年结余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</si>
  <si>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</si>
  <si>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</si>
  <si>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</si>
  <si>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</si>
  <si>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</si>
  <si>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汕头市2017年度国有资本经营收入安排情况表</t>
  </si>
  <si>
    <t>汕头市2017年度国有资本经营支出安排情况表</t>
  </si>
  <si>
    <t>补充全国社会保障基金</t>
  </si>
  <si>
    <t>国有资本经营预算补充社保基金支出</t>
  </si>
  <si>
    <t>解决历史遗留问题及改革成本支出</t>
  </si>
  <si>
    <t>厂办大集体改革支出</t>
  </si>
  <si>
    <t>"三供一业"移交补助支出</t>
  </si>
  <si>
    <t>国有企业办职教幼教补助支出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</si>
  <si>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</si>
  <si>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</si>
  <si>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</si>
  <si>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</si>
  <si>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</si>
  <si>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公益性设施投资支出</t>
  </si>
  <si>
    <t>单位：万元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</si>
</sst>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.00;* \-#,##0.00;* &quot;-&quot;??;@"/>
    <numFmt numFmtId="186" formatCode="* #,##0;* \-#,##0;* &quot;-&quot;;@"/>
    <numFmt numFmtId="187" formatCode="* _-&quot;￥&quot;#,##0.00;* \-&quot;￥&quot;#,##0.00;* _-&quot;￥&quot;&quot;-&quot;??;@"/>
    <numFmt numFmtId="188" formatCode="0_);[Red]\(0\)"/>
    <numFmt numFmtId="189" formatCode="0_ "/>
    <numFmt numFmtId="190" formatCode="0.0_ "/>
  </numFmts>
  <fonts count="31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18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27" fillId="4" borderId="4" applyNumberFormat="0" applyAlignment="0" applyProtection="0"/>
    <xf numFmtId="0" fontId="9" fillId="13" borderId="5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6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0" fillId="8" borderId="10" xfId="0" applyNumberFormat="1" applyFont="1" applyFill="1" applyBorder="1" applyAlignment="1" applyProtection="1">
      <alignment horizontal="center" vertical="center"/>
      <protection/>
    </xf>
    <xf numFmtId="0" fontId="0" fillId="8" borderId="11" xfId="0" applyNumberFormat="1" applyFont="1" applyFill="1" applyBorder="1" applyAlignment="1" applyProtection="1">
      <alignment horizontal="center" vertical="center"/>
      <protection/>
    </xf>
    <xf numFmtId="0" fontId="2" fillId="8" borderId="12" xfId="0" applyNumberFormat="1" applyFont="1" applyFill="1" applyBorder="1" applyAlignment="1" applyProtection="1">
      <alignment horizontal="left" vertical="center"/>
      <protection/>
    </xf>
    <xf numFmtId="3" fontId="2" fillId="8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188" fontId="2" fillId="0" borderId="14" xfId="0" applyNumberFormat="1" applyFont="1" applyFill="1" applyBorder="1" applyAlignment="1" applyProtection="1">
      <alignment horizontal="right" vertical="center"/>
      <protection/>
    </xf>
    <xf numFmtId="189" fontId="3" fillId="0" borderId="13" xfId="0" applyNumberFormat="1" applyFont="1" applyFill="1" applyBorder="1" applyAlignment="1" applyProtection="1">
      <alignment horizontal="right" vertical="center"/>
      <protection/>
    </xf>
    <xf numFmtId="190" fontId="3" fillId="0" borderId="13" xfId="0" applyNumberFormat="1" applyFont="1" applyFill="1" applyBorder="1" applyAlignment="1" applyProtection="1">
      <alignment horizontal="right" vertical="center"/>
      <protection/>
    </xf>
    <xf numFmtId="189" fontId="2" fillId="0" borderId="13" xfId="0" applyNumberFormat="1" applyFont="1" applyFill="1" applyBorder="1" applyAlignment="1" applyProtection="1">
      <alignment horizontal="right" vertical="center"/>
      <protection/>
    </xf>
    <xf numFmtId="190" fontId="2" fillId="0" borderId="13" xfId="0" applyNumberFormat="1" applyFont="1" applyFill="1" applyBorder="1" applyAlignment="1" applyProtection="1">
      <alignment horizontal="right" vertical="center"/>
      <protection/>
    </xf>
    <xf numFmtId="188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Border="1" applyAlignment="1" applyProtection="1">
      <alignment/>
      <protection/>
    </xf>
    <xf numFmtId="189" fontId="3" fillId="0" borderId="13" xfId="0" applyNumberFormat="1" applyFont="1" applyFill="1" applyBorder="1" applyAlignment="1">
      <alignment horizontal="right"/>
    </xf>
    <xf numFmtId="189" fontId="2" fillId="0" borderId="13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 applyProtection="1">
      <alignment/>
      <protection/>
    </xf>
    <xf numFmtId="189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8" borderId="18" xfId="0" applyNumberFormat="1" applyFont="1" applyFill="1" applyBorder="1" applyAlignment="1" applyProtection="1">
      <alignment horizontal="center" vertical="center"/>
      <protection/>
    </xf>
    <xf numFmtId="0" fontId="2" fillId="8" borderId="19" xfId="0" applyNumberFormat="1" applyFont="1" applyFill="1" applyBorder="1" applyAlignment="1" applyProtection="1">
      <alignment vertical="center"/>
      <protection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188" fontId="2" fillId="19" borderId="13" xfId="0" applyNumberFormat="1" applyFont="1" applyFill="1" applyBorder="1" applyAlignment="1" applyProtection="1">
      <alignment horizontal="right" vertical="center"/>
      <protection/>
    </xf>
    <xf numFmtId="3" fontId="2" fillId="19" borderId="13" xfId="0" applyNumberFormat="1" applyFont="1" applyFill="1" applyBorder="1" applyAlignment="1" applyProtection="1">
      <alignment horizontal="right" vertical="center"/>
      <protection/>
    </xf>
    <xf numFmtId="0" fontId="2" fillId="8" borderId="19" xfId="0" applyNumberFormat="1" applyFont="1" applyFill="1" applyBorder="1" applyAlignment="1" applyProtection="1">
      <alignment horizontal="left" vertical="center"/>
      <protection/>
    </xf>
    <xf numFmtId="0" fontId="3" fillId="8" borderId="13" xfId="0" applyNumberFormat="1" applyFont="1" applyFill="1" applyBorder="1" applyAlignment="1" applyProtection="1">
      <alignment vertical="center"/>
      <protection/>
    </xf>
    <xf numFmtId="188" fontId="3" fillId="0" borderId="13" xfId="0" applyNumberFormat="1" applyFont="1" applyFill="1" applyBorder="1" applyAlignment="1" applyProtection="1">
      <alignment vertical="center"/>
      <protection/>
    </xf>
    <xf numFmtId="190" fontId="2" fillId="19" borderId="13" xfId="0" applyNumberFormat="1" applyFont="1" applyFill="1" applyBorder="1" applyAlignment="1" applyProtection="1">
      <alignment horizontal="right" vertical="center"/>
      <protection/>
    </xf>
    <xf numFmtId="0" fontId="2" fillId="8" borderId="13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90" fontId="3" fillId="19" borderId="13" xfId="0" applyNumberFormat="1" applyFont="1" applyFill="1" applyBorder="1" applyAlignment="1" applyProtection="1">
      <alignment horizontal="right" vertical="center"/>
      <protection/>
    </xf>
    <xf numFmtId="0" fontId="2" fillId="8" borderId="13" xfId="0" applyNumberFormat="1" applyFont="1" applyFill="1" applyBorder="1" applyAlignment="1" applyProtection="1">
      <alignment vertical="center" wrapText="1"/>
      <protection/>
    </xf>
    <xf numFmtId="188" fontId="2" fillId="0" borderId="13" xfId="0" applyNumberFormat="1" applyFont="1" applyFill="1" applyBorder="1" applyAlignment="1" applyProtection="1">
      <alignment vertical="center" wrapText="1"/>
      <protection/>
    </xf>
    <xf numFmtId="188" fontId="3" fillId="0" borderId="13" xfId="0" applyNumberFormat="1" applyFont="1" applyFill="1" applyBorder="1" applyAlignment="1" applyProtection="1">
      <alignment vertical="center" wrapText="1"/>
      <protection/>
    </xf>
    <xf numFmtId="188" fontId="3" fillId="19" borderId="13" xfId="0" applyNumberFormat="1" applyFont="1" applyFill="1" applyBorder="1" applyAlignment="1" applyProtection="1">
      <alignment horizontal="righ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3" fillId="8" borderId="13" xfId="0" applyNumberFormat="1" applyFont="1" applyFill="1" applyBorder="1" applyAlignment="1" applyProtection="1">
      <alignment horizontal="center" vertical="center" wrapText="1"/>
      <protection/>
    </xf>
    <xf numFmtId="188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88" fontId="3" fillId="0" borderId="16" xfId="0" applyNumberFormat="1" applyFont="1" applyFill="1" applyBorder="1" applyAlignment="1" applyProtection="1">
      <alignment vertical="center" wrapText="1"/>
      <protection/>
    </xf>
    <xf numFmtId="188" fontId="3" fillId="19" borderId="16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>
      <alignment/>
    </xf>
    <xf numFmtId="0" fontId="3" fillId="8" borderId="22" xfId="0" applyNumberFormat="1" applyFont="1" applyFill="1" applyBorder="1" applyAlignment="1" applyProtection="1">
      <alignment horizontal="center" vertical="center" wrapText="1"/>
      <protection/>
    </xf>
    <xf numFmtId="188" fontId="3" fillId="0" borderId="22" xfId="0" applyNumberFormat="1" applyFont="1" applyFill="1" applyBorder="1" applyAlignment="1" applyProtection="1">
      <alignment vertical="center" wrapText="1"/>
      <protection/>
    </xf>
    <xf numFmtId="188" fontId="3" fillId="0" borderId="22" xfId="0" applyNumberFormat="1" applyFont="1" applyBorder="1" applyAlignment="1">
      <alignment/>
    </xf>
    <xf numFmtId="0" fontId="7" fillId="8" borderId="13" xfId="0" applyNumberFormat="1" applyFont="1" applyFill="1" applyBorder="1" applyAlignment="1" applyProtection="1">
      <alignment horizontal="center" vertical="center"/>
      <protection/>
    </xf>
    <xf numFmtId="0" fontId="6" fillId="8" borderId="13" xfId="0" applyNumberFormat="1" applyFont="1" applyFill="1" applyBorder="1" applyAlignment="1" applyProtection="1">
      <alignment horizontal="left" vertical="center"/>
      <protection/>
    </xf>
    <xf numFmtId="3" fontId="6" fillId="9" borderId="13" xfId="0" applyNumberFormat="1" applyFont="1" applyFill="1" applyBorder="1" applyAlignment="1" applyProtection="1">
      <alignment horizontal="right" vertical="center"/>
      <protection/>
    </xf>
    <xf numFmtId="3" fontId="6" fillId="19" borderId="13" xfId="0" applyNumberFormat="1" applyFont="1" applyFill="1" applyBorder="1" applyAlignment="1" applyProtection="1">
      <alignment horizontal="right" vertical="center"/>
      <protection/>
    </xf>
    <xf numFmtId="0" fontId="6" fillId="8" borderId="13" xfId="0" applyNumberFormat="1" applyFont="1" applyFill="1" applyBorder="1" applyAlignment="1" applyProtection="1">
      <alignment vertical="center"/>
      <protection/>
    </xf>
    <xf numFmtId="3" fontId="6" fillId="10" borderId="13" xfId="0" applyNumberFormat="1" applyFont="1" applyFill="1" applyBorder="1" applyAlignment="1" applyProtection="1">
      <alignment horizontal="right" vertical="center"/>
      <protection/>
    </xf>
    <xf numFmtId="3" fontId="6" fillId="8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/>
      <protection/>
    </xf>
    <xf numFmtId="3" fontId="3" fillId="8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188" fontId="2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/>
    </xf>
    <xf numFmtId="188" fontId="3" fillId="0" borderId="13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4" borderId="0" xfId="0" applyNumberFormat="1" applyFont="1" applyFill="1" applyAlignment="1" applyProtection="1">
      <alignment horizontal="right" vertical="center"/>
      <protection/>
    </xf>
    <xf numFmtId="0" fontId="6" fillId="4" borderId="2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showZeros="0" view="pageBreakPreview" zoomScaleSheetLayoutView="100" workbookViewId="0" topLeftCell="A16">
      <selection activeCell="A1" sqref="A1:L1"/>
    </sheetView>
  </sheetViews>
  <sheetFormatPr defaultColWidth="9.125" defaultRowHeight="14.25"/>
  <cols>
    <col min="1" max="1" width="15.25390625" style="0" customWidth="1"/>
    <col min="2" max="2" width="36.375" style="0" customWidth="1"/>
    <col min="3" max="3" width="15.625" style="0" customWidth="1"/>
    <col min="4" max="4" width="15.25390625" style="0" customWidth="1"/>
    <col min="5" max="5" width="12.375" style="0" customWidth="1"/>
    <col min="6" max="6" width="13.50390625" style="0" customWidth="1"/>
    <col min="7" max="7" width="12.125" style="60" customWidth="1"/>
    <col min="8" max="8" width="37.375" style="0" customWidth="1"/>
    <col min="9" max="9" width="16.75390625" style="0" customWidth="1"/>
    <col min="10" max="10" width="14.00390625" style="0" customWidth="1"/>
    <col min="11" max="11" width="13.625" style="0" customWidth="1"/>
    <col min="12" max="12" width="17.00390625" style="0" customWidth="1"/>
    <col min="13" max="254" width="9.125" style="0" customWidth="1"/>
  </cols>
  <sheetData>
    <row r="1" spans="1:12" ht="33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6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6.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6.5" customHeight="1">
      <c r="A4" s="2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4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6" t="s">
        <v>7</v>
      </c>
    </row>
    <row r="5" spans="1:12" ht="16.5" customHeight="1">
      <c r="A5" s="26"/>
      <c r="B5" s="27" t="s">
        <v>8</v>
      </c>
      <c r="C5" s="28"/>
      <c r="D5" s="29">
        <f>D6</f>
        <v>0</v>
      </c>
      <c r="E5" s="30"/>
      <c r="F5" s="15"/>
      <c r="G5" s="7" t="s">
        <v>9</v>
      </c>
      <c r="H5" s="8" t="s">
        <v>10</v>
      </c>
      <c r="I5" s="9"/>
      <c r="J5" s="9"/>
      <c r="K5" s="9"/>
      <c r="L5" s="10"/>
    </row>
    <row r="6" spans="1:12" ht="16.5" customHeight="1">
      <c r="A6" s="31">
        <v>103</v>
      </c>
      <c r="B6" s="32" t="s">
        <v>11</v>
      </c>
      <c r="C6" s="33"/>
      <c r="D6" s="29"/>
      <c r="E6" s="34"/>
      <c r="F6" s="15"/>
      <c r="G6" s="7">
        <v>208</v>
      </c>
      <c r="H6" s="8" t="s">
        <v>12</v>
      </c>
      <c r="I6" s="11"/>
      <c r="J6" s="11"/>
      <c r="K6" s="12"/>
      <c r="L6" s="10"/>
    </row>
    <row r="7" spans="1:12" ht="16.5" customHeight="1">
      <c r="A7" s="31">
        <v>10306</v>
      </c>
      <c r="B7" s="35" t="s">
        <v>13</v>
      </c>
      <c r="C7" s="36"/>
      <c r="D7" s="29"/>
      <c r="E7" s="34"/>
      <c r="F7" s="15"/>
      <c r="G7" s="7">
        <v>20804</v>
      </c>
      <c r="H7" s="8" t="s">
        <v>14</v>
      </c>
      <c r="I7" s="11"/>
      <c r="J7" s="11"/>
      <c r="K7" s="12"/>
      <c r="L7" s="10"/>
    </row>
    <row r="8" spans="1:12" ht="36" customHeight="1">
      <c r="A8" s="31">
        <v>1030601</v>
      </c>
      <c r="B8" s="35" t="s">
        <v>15</v>
      </c>
      <c r="C8" s="33">
        <f>SUM(C9:C32)</f>
        <v>4730</v>
      </c>
      <c r="D8" s="33">
        <f>SUM(D9:D32)</f>
        <v>745</v>
      </c>
      <c r="E8" s="37">
        <f>F8/C8*100</f>
        <v>-84.2</v>
      </c>
      <c r="F8" s="16">
        <f>D8-C8</f>
        <v>-3985</v>
      </c>
      <c r="G8" s="7">
        <v>2080451</v>
      </c>
      <c r="H8" s="8" t="s">
        <v>16</v>
      </c>
      <c r="I8" s="13"/>
      <c r="J8" s="13"/>
      <c r="K8" s="14"/>
      <c r="L8" s="10"/>
    </row>
    <row r="9" spans="1:12" ht="16.5" customHeight="1">
      <c r="A9" s="31">
        <v>103060103</v>
      </c>
      <c r="B9" s="38" t="s">
        <v>17</v>
      </c>
      <c r="C9" s="39"/>
      <c r="D9" s="29"/>
      <c r="E9" s="37"/>
      <c r="F9" s="15">
        <f aca="true" t="shared" si="0" ref="F9:F53">D9-C9</f>
        <v>0</v>
      </c>
      <c r="G9" s="7">
        <v>223</v>
      </c>
      <c r="H9" s="8" t="s">
        <v>18</v>
      </c>
      <c r="I9" s="11"/>
      <c r="J9" s="11"/>
      <c r="K9" s="12"/>
      <c r="L9" s="10"/>
    </row>
    <row r="10" spans="1:12" ht="42" customHeight="1">
      <c r="A10" s="31">
        <v>103060104</v>
      </c>
      <c r="B10" s="38" t="s">
        <v>19</v>
      </c>
      <c r="C10" s="39"/>
      <c r="D10" s="29"/>
      <c r="E10" s="37"/>
      <c r="F10" s="15">
        <f t="shared" si="0"/>
        <v>0</v>
      </c>
      <c r="G10" s="7">
        <v>22301</v>
      </c>
      <c r="H10" s="8" t="s">
        <v>20</v>
      </c>
      <c r="I10" s="11">
        <f>SUM(I13:I17)</f>
        <v>3282</v>
      </c>
      <c r="J10" s="11">
        <f>SUM(J13:J17)</f>
        <v>5089</v>
      </c>
      <c r="K10" s="12">
        <f aca="true" t="shared" si="1" ref="K10:K15">L10/I10*100</f>
        <v>55.1</v>
      </c>
      <c r="L10" s="15">
        <f>J10-I10</f>
        <v>1807</v>
      </c>
    </row>
    <row r="11" spans="1:12" ht="16.5" customHeight="1">
      <c r="A11" s="31">
        <v>103060105</v>
      </c>
      <c r="B11" s="38" t="s">
        <v>21</v>
      </c>
      <c r="C11" s="39"/>
      <c r="D11" s="29"/>
      <c r="E11" s="37"/>
      <c r="F11" s="15">
        <f t="shared" si="0"/>
        <v>0</v>
      </c>
      <c r="G11" s="7">
        <v>2230101</v>
      </c>
      <c r="H11" s="8" t="s">
        <v>22</v>
      </c>
      <c r="I11" s="13"/>
      <c r="J11" s="13"/>
      <c r="K11" s="12"/>
      <c r="L11" s="15">
        <f aca="true" t="shared" si="2" ref="L11:L53">J11-I11</f>
        <v>0</v>
      </c>
    </row>
    <row r="12" spans="1:12" ht="16.5" customHeight="1">
      <c r="A12" s="31">
        <v>103060106</v>
      </c>
      <c r="B12" s="38" t="s">
        <v>23</v>
      </c>
      <c r="C12" s="39"/>
      <c r="D12" s="29"/>
      <c r="E12" s="37"/>
      <c r="F12" s="15">
        <f t="shared" si="0"/>
        <v>0</v>
      </c>
      <c r="G12" s="7">
        <v>2230102</v>
      </c>
      <c r="H12" s="8" t="s">
        <v>24</v>
      </c>
      <c r="I12" s="13"/>
      <c r="J12" s="13"/>
      <c r="K12" s="12"/>
      <c r="L12" s="15">
        <f t="shared" si="2"/>
        <v>0</v>
      </c>
    </row>
    <row r="13" spans="1:12" ht="32.25" customHeight="1">
      <c r="A13" s="31">
        <v>103060107</v>
      </c>
      <c r="B13" s="38" t="s">
        <v>25</v>
      </c>
      <c r="C13" s="39"/>
      <c r="D13" s="29"/>
      <c r="E13" s="37"/>
      <c r="F13" s="15">
        <f t="shared" si="0"/>
        <v>0</v>
      </c>
      <c r="G13" s="7">
        <v>2230103</v>
      </c>
      <c r="H13" s="8" t="s">
        <v>26</v>
      </c>
      <c r="I13" s="13">
        <v>280</v>
      </c>
      <c r="J13" s="13">
        <v>300</v>
      </c>
      <c r="K13" s="12">
        <f t="shared" si="1"/>
        <v>7.1</v>
      </c>
      <c r="L13" s="15">
        <f t="shared" si="2"/>
        <v>20</v>
      </c>
    </row>
    <row r="14" spans="1:12" ht="16.5" customHeight="1">
      <c r="A14" s="31">
        <v>103060112</v>
      </c>
      <c r="B14" s="38" t="s">
        <v>27</v>
      </c>
      <c r="C14" s="39"/>
      <c r="D14" s="29"/>
      <c r="E14" s="37"/>
      <c r="F14" s="15">
        <f t="shared" si="0"/>
        <v>0</v>
      </c>
      <c r="G14" s="7">
        <v>2230106</v>
      </c>
      <c r="H14" s="8" t="s">
        <v>28</v>
      </c>
      <c r="I14" s="13"/>
      <c r="J14" s="13"/>
      <c r="K14" s="12"/>
      <c r="L14" s="15">
        <f t="shared" si="2"/>
        <v>0</v>
      </c>
    </row>
    <row r="15" spans="1:12" ht="16.5" customHeight="1">
      <c r="A15" s="31">
        <v>103060113</v>
      </c>
      <c r="B15" s="38" t="s">
        <v>29</v>
      </c>
      <c r="C15" s="39">
        <v>200</v>
      </c>
      <c r="D15" s="29">
        <v>280</v>
      </c>
      <c r="E15" s="37">
        <f aca="true" t="shared" si="3" ref="E15:E20">F15/C15*100</f>
        <v>40</v>
      </c>
      <c r="F15" s="15">
        <f t="shared" si="0"/>
        <v>80</v>
      </c>
      <c r="G15" s="7">
        <v>2230107</v>
      </c>
      <c r="H15" s="8" t="s">
        <v>30</v>
      </c>
      <c r="I15" s="13">
        <v>35</v>
      </c>
      <c r="J15" s="13">
        <v>1745</v>
      </c>
      <c r="K15" s="12">
        <f t="shared" si="1"/>
        <v>4885.7</v>
      </c>
      <c r="L15" s="15">
        <f t="shared" si="2"/>
        <v>1710</v>
      </c>
    </row>
    <row r="16" spans="1:12" ht="16.5" customHeight="1">
      <c r="A16" s="31">
        <v>103060114</v>
      </c>
      <c r="B16" s="38" t="s">
        <v>31</v>
      </c>
      <c r="C16" s="39">
        <v>2696</v>
      </c>
      <c r="D16" s="29"/>
      <c r="E16" s="37">
        <f t="shared" si="3"/>
        <v>-100</v>
      </c>
      <c r="F16" s="16">
        <f t="shared" si="0"/>
        <v>-2696</v>
      </c>
      <c r="G16" s="7">
        <v>2230108</v>
      </c>
      <c r="H16" s="8" t="s">
        <v>32</v>
      </c>
      <c r="I16" s="13"/>
      <c r="J16" s="13"/>
      <c r="K16" s="12"/>
      <c r="L16" s="15">
        <f t="shared" si="2"/>
        <v>0</v>
      </c>
    </row>
    <row r="17" spans="1:12" ht="36" customHeight="1">
      <c r="A17" s="31">
        <v>103060115</v>
      </c>
      <c r="B17" s="38" t="s">
        <v>33</v>
      </c>
      <c r="C17" s="39"/>
      <c r="D17" s="29"/>
      <c r="E17" s="37"/>
      <c r="F17" s="16">
        <f t="shared" si="0"/>
        <v>0</v>
      </c>
      <c r="G17" s="7">
        <v>2230199</v>
      </c>
      <c r="H17" s="8" t="s">
        <v>34</v>
      </c>
      <c r="I17" s="13">
        <v>2967</v>
      </c>
      <c r="J17" s="13">
        <v>3044</v>
      </c>
      <c r="K17" s="12">
        <f>L17/I17*100</f>
        <v>2.6</v>
      </c>
      <c r="L17" s="15">
        <f t="shared" si="2"/>
        <v>77</v>
      </c>
    </row>
    <row r="18" spans="1:12" ht="16.5" customHeight="1">
      <c r="A18" s="31">
        <v>103060116</v>
      </c>
      <c r="B18" s="38" t="s">
        <v>35</v>
      </c>
      <c r="C18" s="39"/>
      <c r="D18" s="29"/>
      <c r="E18" s="37"/>
      <c r="F18" s="16">
        <f t="shared" si="0"/>
        <v>0</v>
      </c>
      <c r="G18" s="7">
        <v>22302</v>
      </c>
      <c r="H18" s="8" t="s">
        <v>36</v>
      </c>
      <c r="I18" s="11">
        <f>SUM(I19:I22)</f>
        <v>3389</v>
      </c>
      <c r="J18" s="11">
        <f>SUM(J19:J22)</f>
        <v>105</v>
      </c>
      <c r="K18" s="12">
        <f>L18/I18*100</f>
        <v>-96.9</v>
      </c>
      <c r="L18" s="16">
        <f t="shared" si="2"/>
        <v>-3284</v>
      </c>
    </row>
    <row r="19" spans="1:12" ht="16.5" customHeight="1">
      <c r="A19" s="31">
        <v>103060118</v>
      </c>
      <c r="B19" s="38" t="s">
        <v>37</v>
      </c>
      <c r="C19" s="39">
        <v>1611</v>
      </c>
      <c r="D19" s="29">
        <v>227</v>
      </c>
      <c r="E19" s="37">
        <f t="shared" si="3"/>
        <v>-85.9</v>
      </c>
      <c r="F19" s="16">
        <f t="shared" si="0"/>
        <v>-1384</v>
      </c>
      <c r="G19" s="7">
        <v>2230202</v>
      </c>
      <c r="H19" s="8" t="s">
        <v>38</v>
      </c>
      <c r="I19" s="13">
        <v>3359</v>
      </c>
      <c r="J19" s="13">
        <v>45</v>
      </c>
      <c r="K19" s="12">
        <f>L19/I19*100</f>
        <v>-98.7</v>
      </c>
      <c r="L19" s="16">
        <f t="shared" si="2"/>
        <v>-3314</v>
      </c>
    </row>
    <row r="20" spans="1:12" ht="16.5" customHeight="1">
      <c r="A20" s="31">
        <v>103060119</v>
      </c>
      <c r="B20" s="38" t="s">
        <v>39</v>
      </c>
      <c r="C20" s="39">
        <v>97</v>
      </c>
      <c r="D20" s="29">
        <v>53</v>
      </c>
      <c r="E20" s="37">
        <f t="shared" si="3"/>
        <v>-45.4</v>
      </c>
      <c r="F20" s="16">
        <f t="shared" si="0"/>
        <v>-44</v>
      </c>
      <c r="G20" s="7">
        <v>2230203</v>
      </c>
      <c r="H20" s="8" t="s">
        <v>40</v>
      </c>
      <c r="I20" s="13"/>
      <c r="J20" s="13"/>
      <c r="K20" s="12"/>
      <c r="L20" s="15">
        <f t="shared" si="2"/>
        <v>0</v>
      </c>
    </row>
    <row r="21" spans="1:12" ht="16.5" customHeight="1">
      <c r="A21" s="31">
        <v>103060120</v>
      </c>
      <c r="B21" s="38" t="s">
        <v>41</v>
      </c>
      <c r="C21" s="39"/>
      <c r="D21" s="29"/>
      <c r="E21" s="37"/>
      <c r="F21" s="16">
        <f t="shared" si="0"/>
        <v>0</v>
      </c>
      <c r="G21" s="7">
        <v>2230204</v>
      </c>
      <c r="H21" s="8" t="s">
        <v>42</v>
      </c>
      <c r="I21" s="13"/>
      <c r="J21" s="13"/>
      <c r="K21" s="12"/>
      <c r="L21" s="15">
        <f t="shared" si="2"/>
        <v>0</v>
      </c>
    </row>
    <row r="22" spans="1:12" ht="16.5" customHeight="1">
      <c r="A22" s="31">
        <v>103060122</v>
      </c>
      <c r="B22" s="38" t="s">
        <v>43</v>
      </c>
      <c r="C22" s="39"/>
      <c r="D22" s="29"/>
      <c r="E22" s="37"/>
      <c r="F22" s="15">
        <f t="shared" si="0"/>
        <v>0</v>
      </c>
      <c r="G22" s="7">
        <v>2230206</v>
      </c>
      <c r="H22" s="8" t="s">
        <v>44</v>
      </c>
      <c r="I22" s="13">
        <v>30</v>
      </c>
      <c r="J22" s="13">
        <v>60</v>
      </c>
      <c r="K22" s="12">
        <f>L22/I22*100</f>
        <v>100</v>
      </c>
      <c r="L22" s="15">
        <f t="shared" si="2"/>
        <v>30</v>
      </c>
    </row>
    <row r="23" spans="1:12" ht="16.5" customHeight="1">
      <c r="A23" s="31">
        <v>103060123</v>
      </c>
      <c r="B23" s="38" t="s">
        <v>45</v>
      </c>
      <c r="C23" s="39"/>
      <c r="D23" s="29"/>
      <c r="E23" s="37"/>
      <c r="F23" s="15">
        <f t="shared" si="0"/>
        <v>0</v>
      </c>
      <c r="G23" s="7">
        <v>2230207</v>
      </c>
      <c r="H23" s="8" t="s">
        <v>46</v>
      </c>
      <c r="I23" s="13"/>
      <c r="J23" s="13"/>
      <c r="K23" s="12"/>
      <c r="L23" s="15">
        <f t="shared" si="2"/>
        <v>0</v>
      </c>
    </row>
    <row r="24" spans="1:12" ht="16.5" customHeight="1">
      <c r="A24" s="31">
        <v>103060124</v>
      </c>
      <c r="B24" s="38" t="s">
        <v>47</v>
      </c>
      <c r="C24" s="39"/>
      <c r="D24" s="29"/>
      <c r="E24" s="37"/>
      <c r="F24" s="15">
        <f t="shared" si="0"/>
        <v>0</v>
      </c>
      <c r="G24" s="7">
        <v>2230299</v>
      </c>
      <c r="H24" s="8" t="s">
        <v>48</v>
      </c>
      <c r="I24" s="13"/>
      <c r="J24" s="13"/>
      <c r="K24" s="12"/>
      <c r="L24" s="15">
        <f t="shared" si="2"/>
        <v>0</v>
      </c>
    </row>
    <row r="25" spans="1:12" ht="16.5" customHeight="1">
      <c r="A25" s="31">
        <v>103060125</v>
      </c>
      <c r="B25" s="38" t="s">
        <v>49</v>
      </c>
      <c r="C25" s="39"/>
      <c r="D25" s="29"/>
      <c r="E25" s="37"/>
      <c r="F25" s="15">
        <f t="shared" si="0"/>
        <v>0</v>
      </c>
      <c r="G25" s="7">
        <v>22303</v>
      </c>
      <c r="H25" s="8" t="s">
        <v>50</v>
      </c>
      <c r="I25" s="11">
        <f>I26</f>
        <v>1291</v>
      </c>
      <c r="J25" s="11">
        <f>J26</f>
        <v>2565</v>
      </c>
      <c r="K25" s="12">
        <f>L25/I25*100</f>
        <v>98.7</v>
      </c>
      <c r="L25" s="15">
        <f t="shared" si="2"/>
        <v>1274</v>
      </c>
    </row>
    <row r="26" spans="1:12" ht="16.5" customHeight="1">
      <c r="A26" s="31">
        <v>103060126</v>
      </c>
      <c r="B26" s="38" t="s">
        <v>51</v>
      </c>
      <c r="C26" s="39"/>
      <c r="D26" s="29"/>
      <c r="E26" s="37"/>
      <c r="F26" s="15">
        <f t="shared" si="0"/>
        <v>0</v>
      </c>
      <c r="G26" s="7">
        <v>2230301</v>
      </c>
      <c r="H26" s="8" t="s">
        <v>52</v>
      </c>
      <c r="I26" s="13">
        <v>1291</v>
      </c>
      <c r="J26" s="13">
        <v>2565</v>
      </c>
      <c r="K26" s="12">
        <f>L26/I26*100</f>
        <v>98.7</v>
      </c>
      <c r="L26" s="15">
        <f t="shared" si="2"/>
        <v>1274</v>
      </c>
    </row>
    <row r="27" spans="1:12" ht="16.5" customHeight="1">
      <c r="A27" s="31">
        <v>103060127</v>
      </c>
      <c r="B27" s="38" t="s">
        <v>53</v>
      </c>
      <c r="C27" s="39"/>
      <c r="D27" s="29"/>
      <c r="E27" s="37"/>
      <c r="F27" s="15">
        <f t="shared" si="0"/>
        <v>0</v>
      </c>
      <c r="G27" s="7">
        <v>22304</v>
      </c>
      <c r="H27" s="8" t="s">
        <v>54</v>
      </c>
      <c r="I27" s="11"/>
      <c r="J27" s="11"/>
      <c r="K27" s="12"/>
      <c r="L27" s="15">
        <f t="shared" si="2"/>
        <v>0</v>
      </c>
    </row>
    <row r="28" spans="1:12" ht="16.5" customHeight="1">
      <c r="A28" s="31">
        <v>103060131</v>
      </c>
      <c r="B28" s="38" t="s">
        <v>55</v>
      </c>
      <c r="C28" s="39"/>
      <c r="D28" s="29"/>
      <c r="E28" s="37"/>
      <c r="F28" s="15">
        <f t="shared" si="0"/>
        <v>0</v>
      </c>
      <c r="G28" s="7">
        <v>22399</v>
      </c>
      <c r="H28" s="8" t="s">
        <v>56</v>
      </c>
      <c r="I28" s="11">
        <f>I29</f>
        <v>393</v>
      </c>
      <c r="J28" s="11">
        <f>J29</f>
        <v>295</v>
      </c>
      <c r="K28" s="12">
        <f>L28/I28*100</f>
        <v>-24.9</v>
      </c>
      <c r="L28" s="16">
        <f t="shared" si="2"/>
        <v>-98</v>
      </c>
    </row>
    <row r="29" spans="1:12" ht="16.5" customHeight="1">
      <c r="A29" s="31">
        <v>103060132</v>
      </c>
      <c r="B29" s="38" t="s">
        <v>57</v>
      </c>
      <c r="C29" s="39"/>
      <c r="D29" s="29"/>
      <c r="E29" s="37"/>
      <c r="F29" s="15">
        <f t="shared" si="0"/>
        <v>0</v>
      </c>
      <c r="G29" s="7">
        <v>2239901</v>
      </c>
      <c r="H29" s="8" t="s">
        <v>58</v>
      </c>
      <c r="I29" s="13">
        <v>393</v>
      </c>
      <c r="J29" s="13">
        <v>295</v>
      </c>
      <c r="K29" s="12">
        <f>L29/I29*100</f>
        <v>-24.9</v>
      </c>
      <c r="L29" s="16">
        <f t="shared" si="2"/>
        <v>-98</v>
      </c>
    </row>
    <row r="30" spans="1:12" ht="16.5" customHeight="1">
      <c r="A30" s="31">
        <v>103060133</v>
      </c>
      <c r="B30" s="38" t="s">
        <v>59</v>
      </c>
      <c r="C30" s="39"/>
      <c r="D30" s="29"/>
      <c r="E30" s="37"/>
      <c r="F30" s="15">
        <f t="shared" si="0"/>
        <v>0</v>
      </c>
      <c r="G30" s="7"/>
      <c r="H30" s="8" t="s">
        <v>60</v>
      </c>
      <c r="I30" s="11"/>
      <c r="J30" s="11"/>
      <c r="K30" s="12"/>
      <c r="L30" s="16">
        <f t="shared" si="2"/>
        <v>0</v>
      </c>
    </row>
    <row r="31" spans="1:12" ht="16.5" customHeight="1">
      <c r="A31" s="31">
        <v>103060134</v>
      </c>
      <c r="B31" s="38" t="s">
        <v>61</v>
      </c>
      <c r="C31" s="39"/>
      <c r="D31" s="29"/>
      <c r="E31" s="37"/>
      <c r="F31" s="15">
        <f t="shared" si="0"/>
        <v>0</v>
      </c>
      <c r="G31" s="7">
        <v>23008</v>
      </c>
      <c r="H31" s="8" t="s">
        <v>62</v>
      </c>
      <c r="I31" s="11">
        <v>1340</v>
      </c>
      <c r="J31" s="11">
        <f>J32</f>
        <v>1264</v>
      </c>
      <c r="K31" s="12">
        <f>L31/I31*100</f>
        <v>-5.7</v>
      </c>
      <c r="L31" s="16">
        <f t="shared" si="2"/>
        <v>-76</v>
      </c>
    </row>
    <row r="32" spans="1:12" ht="41.25" customHeight="1">
      <c r="A32" s="31">
        <v>103060198</v>
      </c>
      <c r="B32" s="38" t="s">
        <v>63</v>
      </c>
      <c r="C32" s="39">
        <v>126</v>
      </c>
      <c r="D32" s="29">
        <v>185</v>
      </c>
      <c r="E32" s="37">
        <f>F32/C32*100</f>
        <v>46.8</v>
      </c>
      <c r="F32" s="15">
        <f t="shared" si="0"/>
        <v>59</v>
      </c>
      <c r="G32" s="7">
        <v>2300803</v>
      </c>
      <c r="H32" s="8" t="s">
        <v>64</v>
      </c>
      <c r="I32" s="13">
        <v>1340</v>
      </c>
      <c r="J32" s="13">
        <v>1264</v>
      </c>
      <c r="K32" s="12">
        <f>L32/I32*100</f>
        <v>-5.7</v>
      </c>
      <c r="L32" s="16">
        <f t="shared" si="2"/>
        <v>-76</v>
      </c>
    </row>
    <row r="33" spans="1:12" ht="16.5" customHeight="1">
      <c r="A33" s="31">
        <v>1030602</v>
      </c>
      <c r="B33" s="38" t="s">
        <v>65</v>
      </c>
      <c r="C33" s="40">
        <f>SUM(C34:C37)</f>
        <v>2310</v>
      </c>
      <c r="D33" s="40">
        <f>SUM(D34:D37)</f>
        <v>556</v>
      </c>
      <c r="E33" s="37">
        <f>F33/C33*100</f>
        <v>-75.9</v>
      </c>
      <c r="F33" s="16">
        <f t="shared" si="0"/>
        <v>-1754</v>
      </c>
      <c r="G33" s="17"/>
      <c r="H33" s="8"/>
      <c r="I33" s="13"/>
      <c r="J33" s="13"/>
      <c r="K33" s="12"/>
      <c r="L33" s="15">
        <f t="shared" si="2"/>
        <v>0</v>
      </c>
    </row>
    <row r="34" spans="1:12" ht="43.5" customHeight="1">
      <c r="A34" s="31">
        <v>103060202</v>
      </c>
      <c r="B34" s="38" t="s">
        <v>66</v>
      </c>
      <c r="C34" s="39"/>
      <c r="D34" s="29"/>
      <c r="E34" s="37"/>
      <c r="F34" s="16">
        <f t="shared" si="0"/>
        <v>0</v>
      </c>
      <c r="G34" s="17"/>
      <c r="H34" s="8"/>
      <c r="I34" s="13"/>
      <c r="J34" s="13"/>
      <c r="K34" s="12"/>
      <c r="L34" s="15">
        <f t="shared" si="2"/>
        <v>0</v>
      </c>
    </row>
    <row r="35" spans="1:12" ht="36.75" customHeight="1">
      <c r="A35" s="31">
        <v>103060203</v>
      </c>
      <c r="B35" s="38" t="s">
        <v>67</v>
      </c>
      <c r="C35" s="39">
        <v>2310</v>
      </c>
      <c r="D35" s="29">
        <v>556</v>
      </c>
      <c r="E35" s="37">
        <f>F35/C35*100</f>
        <v>-75.9</v>
      </c>
      <c r="F35" s="16">
        <f t="shared" si="0"/>
        <v>-1754</v>
      </c>
      <c r="G35" s="17"/>
      <c r="H35" s="8"/>
      <c r="I35" s="11"/>
      <c r="J35" s="11"/>
      <c r="K35" s="12"/>
      <c r="L35" s="15">
        <f t="shared" si="2"/>
        <v>0</v>
      </c>
    </row>
    <row r="36" spans="1:12" ht="39.75" customHeight="1">
      <c r="A36" s="31">
        <v>103060204</v>
      </c>
      <c r="B36" s="38" t="s">
        <v>68</v>
      </c>
      <c r="C36" s="39"/>
      <c r="D36" s="29"/>
      <c r="E36" s="37"/>
      <c r="F36" s="15">
        <f t="shared" si="0"/>
        <v>0</v>
      </c>
      <c r="G36" s="17"/>
      <c r="H36" s="8"/>
      <c r="I36" s="13"/>
      <c r="J36" s="13"/>
      <c r="K36" s="12"/>
      <c r="L36" s="15">
        <f t="shared" si="2"/>
        <v>0</v>
      </c>
    </row>
    <row r="37" spans="1:12" ht="40.5" customHeight="1">
      <c r="A37" s="31">
        <v>103060298</v>
      </c>
      <c r="B37" s="38" t="s">
        <v>69</v>
      </c>
      <c r="C37" s="39"/>
      <c r="D37" s="29"/>
      <c r="E37" s="37"/>
      <c r="F37" s="15">
        <f t="shared" si="0"/>
        <v>0</v>
      </c>
      <c r="G37" s="17"/>
      <c r="H37" s="8"/>
      <c r="I37" s="13"/>
      <c r="J37" s="13"/>
      <c r="K37" s="12"/>
      <c r="L37" s="15">
        <f t="shared" si="2"/>
        <v>0</v>
      </c>
    </row>
    <row r="38" spans="1:12" ht="16.5" customHeight="1">
      <c r="A38" s="31">
        <v>1030603</v>
      </c>
      <c r="B38" s="38" t="s">
        <v>70</v>
      </c>
      <c r="C38" s="39"/>
      <c r="D38" s="41">
        <f>D40</f>
        <v>5000</v>
      </c>
      <c r="E38" s="37"/>
      <c r="F38" s="15">
        <f t="shared" si="0"/>
        <v>5000</v>
      </c>
      <c r="G38" s="17"/>
      <c r="H38" s="8"/>
      <c r="I38" s="13"/>
      <c r="J38" s="13"/>
      <c r="K38" s="12"/>
      <c r="L38" s="15">
        <f t="shared" si="2"/>
        <v>0</v>
      </c>
    </row>
    <row r="39" spans="1:12" ht="16.5" customHeight="1">
      <c r="A39" s="31">
        <v>103060301</v>
      </c>
      <c r="B39" s="38" t="s">
        <v>71</v>
      </c>
      <c r="C39" s="39"/>
      <c r="D39" s="29"/>
      <c r="E39" s="37"/>
      <c r="F39" s="15">
        <f t="shared" si="0"/>
        <v>0</v>
      </c>
      <c r="G39" s="17"/>
      <c r="H39" s="8"/>
      <c r="I39" s="13"/>
      <c r="J39" s="13"/>
      <c r="K39" s="12"/>
      <c r="L39" s="15">
        <f t="shared" si="2"/>
        <v>0</v>
      </c>
    </row>
    <row r="40" spans="1:12" ht="16.5" customHeight="1">
      <c r="A40" s="31">
        <v>103060304</v>
      </c>
      <c r="B40" s="38" t="s">
        <v>72</v>
      </c>
      <c r="C40" s="39"/>
      <c r="D40" s="29">
        <v>5000</v>
      </c>
      <c r="E40" s="37"/>
      <c r="F40" s="15">
        <f t="shared" si="0"/>
        <v>5000</v>
      </c>
      <c r="G40" s="17"/>
      <c r="H40" s="8"/>
      <c r="I40" s="13"/>
      <c r="J40" s="13"/>
      <c r="K40" s="12"/>
      <c r="L40" s="15">
        <f t="shared" si="2"/>
        <v>0</v>
      </c>
    </row>
    <row r="41" spans="1:12" ht="16.5" customHeight="1">
      <c r="A41" s="31">
        <v>103060305</v>
      </c>
      <c r="B41" s="38" t="s">
        <v>73</v>
      </c>
      <c r="C41" s="39"/>
      <c r="D41" s="29"/>
      <c r="E41" s="37"/>
      <c r="F41" s="15">
        <f t="shared" si="0"/>
        <v>0</v>
      </c>
      <c r="G41" s="17"/>
      <c r="H41" s="8"/>
      <c r="I41" s="13"/>
      <c r="J41" s="13"/>
      <c r="K41" s="12"/>
      <c r="L41" s="15">
        <f t="shared" si="2"/>
        <v>0</v>
      </c>
    </row>
    <row r="42" spans="1:12" ht="16.5" customHeight="1">
      <c r="A42" s="31">
        <v>103060307</v>
      </c>
      <c r="B42" s="38" t="s">
        <v>74</v>
      </c>
      <c r="C42" s="39"/>
      <c r="D42" s="29"/>
      <c r="E42" s="37"/>
      <c r="F42" s="15">
        <f t="shared" si="0"/>
        <v>0</v>
      </c>
      <c r="G42" s="17"/>
      <c r="H42" s="8"/>
      <c r="I42" s="13"/>
      <c r="J42" s="13"/>
      <c r="K42" s="12"/>
      <c r="L42" s="15">
        <f t="shared" si="2"/>
        <v>0</v>
      </c>
    </row>
    <row r="43" spans="1:12" ht="36.75" customHeight="1">
      <c r="A43" s="31">
        <v>103060398</v>
      </c>
      <c r="B43" s="38" t="s">
        <v>75</v>
      </c>
      <c r="C43" s="39"/>
      <c r="D43" s="29"/>
      <c r="E43" s="37"/>
      <c r="F43" s="15">
        <f t="shared" si="0"/>
        <v>0</v>
      </c>
      <c r="G43" s="17"/>
      <c r="H43" s="8"/>
      <c r="I43" s="13"/>
      <c r="J43" s="13"/>
      <c r="K43" s="12"/>
      <c r="L43" s="15">
        <f t="shared" si="2"/>
        <v>0</v>
      </c>
    </row>
    <row r="44" spans="1:12" ht="16.5" customHeight="1">
      <c r="A44" s="31">
        <v>1030604</v>
      </c>
      <c r="B44" s="38" t="s">
        <v>76</v>
      </c>
      <c r="C44" s="39"/>
      <c r="D44" s="29"/>
      <c r="E44" s="37"/>
      <c r="F44" s="15">
        <f t="shared" si="0"/>
        <v>0</v>
      </c>
      <c r="G44" s="17"/>
      <c r="H44" s="8"/>
      <c r="I44" s="13"/>
      <c r="J44" s="13"/>
      <c r="K44" s="12"/>
      <c r="L44" s="15">
        <f t="shared" si="2"/>
        <v>0</v>
      </c>
    </row>
    <row r="45" spans="1:12" ht="16.5" customHeight="1">
      <c r="A45" s="31">
        <v>103060401</v>
      </c>
      <c r="B45" s="38" t="s">
        <v>77</v>
      </c>
      <c r="C45" s="39"/>
      <c r="D45" s="29"/>
      <c r="E45" s="37"/>
      <c r="F45" s="15">
        <f t="shared" si="0"/>
        <v>0</v>
      </c>
      <c r="G45" s="17"/>
      <c r="H45" s="8"/>
      <c r="I45" s="13"/>
      <c r="J45" s="13"/>
      <c r="K45" s="12"/>
      <c r="L45" s="15">
        <f t="shared" si="2"/>
        <v>0</v>
      </c>
    </row>
    <row r="46" spans="1:12" ht="16.5" customHeight="1">
      <c r="A46" s="31">
        <v>103060402</v>
      </c>
      <c r="B46" s="38" t="s">
        <v>78</v>
      </c>
      <c r="C46" s="39"/>
      <c r="D46" s="29"/>
      <c r="E46" s="37"/>
      <c r="F46" s="15">
        <f t="shared" si="0"/>
        <v>0</v>
      </c>
      <c r="G46" s="17"/>
      <c r="H46" s="8"/>
      <c r="I46" s="11"/>
      <c r="J46" s="11"/>
      <c r="K46" s="12"/>
      <c r="L46" s="15">
        <f t="shared" si="2"/>
        <v>0</v>
      </c>
    </row>
    <row r="47" spans="1:12" ht="40.5" customHeight="1">
      <c r="A47" s="31">
        <v>103060498</v>
      </c>
      <c r="B47" s="38" t="s">
        <v>79</v>
      </c>
      <c r="C47" s="39"/>
      <c r="D47" s="29"/>
      <c r="E47" s="37"/>
      <c r="F47" s="15">
        <f t="shared" si="0"/>
        <v>0</v>
      </c>
      <c r="G47" s="17"/>
      <c r="H47" s="8"/>
      <c r="I47" s="13"/>
      <c r="J47" s="13"/>
      <c r="K47" s="12"/>
      <c r="L47" s="15">
        <f t="shared" si="2"/>
        <v>0</v>
      </c>
    </row>
    <row r="48" spans="1:12" ht="16.5" customHeight="1">
      <c r="A48" s="31">
        <v>1030698</v>
      </c>
      <c r="B48" s="38" t="s">
        <v>80</v>
      </c>
      <c r="C48" s="40">
        <v>614</v>
      </c>
      <c r="D48" s="41">
        <v>90</v>
      </c>
      <c r="E48" s="37">
        <f>F48/C48*100</f>
        <v>-85.3</v>
      </c>
      <c r="F48" s="16">
        <f t="shared" si="0"/>
        <v>-524</v>
      </c>
      <c r="G48" s="17"/>
      <c r="H48" s="8"/>
      <c r="I48" s="13"/>
      <c r="J48" s="13"/>
      <c r="K48" s="12"/>
      <c r="L48" s="16">
        <f t="shared" si="2"/>
        <v>0</v>
      </c>
    </row>
    <row r="49" spans="1:12" ht="16.5" customHeight="1">
      <c r="A49" s="42"/>
      <c r="B49" s="43" t="s">
        <v>81</v>
      </c>
      <c r="C49" s="40">
        <f>C48+C33+C8</f>
        <v>7654</v>
      </c>
      <c r="D49" s="44">
        <f>D48+D38+D33+D8</f>
        <v>6391</v>
      </c>
      <c r="E49" s="37">
        <f>F49/C49*100</f>
        <v>-16.5</v>
      </c>
      <c r="F49" s="16">
        <f t="shared" si="0"/>
        <v>-1263</v>
      </c>
      <c r="G49" s="17"/>
      <c r="H49" s="61" t="s">
        <v>82</v>
      </c>
      <c r="I49" s="11">
        <f>I10+I18+I25+I28+I31</f>
        <v>9695</v>
      </c>
      <c r="J49" s="11">
        <f>J10+J18+J25+J28+J31</f>
        <v>9318</v>
      </c>
      <c r="K49" s="12">
        <f>L49/I49*100</f>
        <v>-3.9</v>
      </c>
      <c r="L49" s="16">
        <f t="shared" si="2"/>
        <v>-377</v>
      </c>
    </row>
    <row r="50" spans="1:12" ht="18" customHeight="1">
      <c r="A50" s="45"/>
      <c r="B50" s="38" t="s">
        <v>83</v>
      </c>
      <c r="C50" s="40">
        <v>4968</v>
      </c>
      <c r="D50" s="41">
        <v>2927</v>
      </c>
      <c r="E50" s="37">
        <f>F50/C50*100</f>
        <v>-41.1</v>
      </c>
      <c r="F50" s="16">
        <f t="shared" si="0"/>
        <v>-2041</v>
      </c>
      <c r="G50" s="18"/>
      <c r="H50" s="8" t="s">
        <v>84</v>
      </c>
      <c r="I50" s="19">
        <f>SUM(I51:I52)</f>
        <v>2927</v>
      </c>
      <c r="J50" s="20"/>
      <c r="K50" s="12">
        <f>L50/I50*100</f>
        <v>-100</v>
      </c>
      <c r="L50" s="16">
        <f t="shared" si="2"/>
        <v>-2927</v>
      </c>
    </row>
    <row r="51" spans="1:12" ht="18" customHeight="1">
      <c r="A51" s="46"/>
      <c r="B51" s="8" t="s">
        <v>85</v>
      </c>
      <c r="C51" s="47">
        <v>4298</v>
      </c>
      <c r="D51" s="48">
        <v>2485</v>
      </c>
      <c r="E51" s="37"/>
      <c r="F51" s="16"/>
      <c r="G51" s="21"/>
      <c r="H51" s="8" t="s">
        <v>85</v>
      </c>
      <c r="I51" s="22">
        <v>2485</v>
      </c>
      <c r="J51" s="22"/>
      <c r="K51" s="12">
        <f>L51/I51*100</f>
        <v>-100</v>
      </c>
      <c r="L51" s="16">
        <f t="shared" si="2"/>
        <v>-2485</v>
      </c>
    </row>
    <row r="52" spans="1:12" ht="18" customHeight="1">
      <c r="A52" s="46"/>
      <c r="B52" s="8" t="s">
        <v>86</v>
      </c>
      <c r="C52" s="47">
        <v>670</v>
      </c>
      <c r="D52" s="48">
        <v>442</v>
      </c>
      <c r="E52" s="37"/>
      <c r="F52" s="16"/>
      <c r="G52" s="21"/>
      <c r="H52" s="8" t="s">
        <v>86</v>
      </c>
      <c r="I52" s="22">
        <v>442</v>
      </c>
      <c r="J52" s="22"/>
      <c r="K52" s="12">
        <f>L52/I52*100</f>
        <v>-100</v>
      </c>
      <c r="L52" s="16">
        <f t="shared" si="2"/>
        <v>-442</v>
      </c>
    </row>
    <row r="53" spans="1:12" ht="17.25" customHeight="1">
      <c r="A53" s="49"/>
      <c r="B53" s="50" t="s">
        <v>81</v>
      </c>
      <c r="C53" s="51">
        <f>C49+C50</f>
        <v>12622</v>
      </c>
      <c r="D53" s="52">
        <f>D49+D50</f>
        <v>9318</v>
      </c>
      <c r="E53" s="37">
        <f>F53/C53*100</f>
        <v>-26.2</v>
      </c>
      <c r="F53" s="16">
        <f t="shared" si="0"/>
        <v>-3304</v>
      </c>
      <c r="G53" s="23"/>
      <c r="H53" s="61" t="s">
        <v>82</v>
      </c>
      <c r="I53" s="19">
        <f>I49+I50</f>
        <v>12622</v>
      </c>
      <c r="J53" s="11">
        <f>J49</f>
        <v>9318</v>
      </c>
      <c r="K53" s="12">
        <f>L53/I53*100</f>
        <v>-26.2</v>
      </c>
      <c r="L53" s="16">
        <f t="shared" si="2"/>
        <v>-3304</v>
      </c>
    </row>
    <row r="55" ht="18.75">
      <c r="K55" s="62"/>
    </row>
  </sheetData>
  <sheetProtection/>
  <mergeCells count="3">
    <mergeCell ref="A1:L1"/>
    <mergeCell ref="A2:L2"/>
    <mergeCell ref="A3:L3"/>
  </mergeCells>
  <printOptions gridLines="1" horizontalCentered="1" verticalCentered="1"/>
  <pageMargins left="0.32" right="0.38" top="0.9" bottom="0.98" header="0.51" footer="0"/>
  <pageSetup blackAndWhite="1" fitToHeight="1" fitToWidth="1" horizontalDpi="600" verticalDpi="600" orientation="portrait" paperSize="8" scale="60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D10" sqref="D10"/>
    </sheetView>
  </sheetViews>
  <sheetFormatPr defaultColWidth="9.125" defaultRowHeight="14.25"/>
  <cols>
    <col min="1" max="1" width="34.25390625" style="0" customWidth="1"/>
    <col min="2" max="2" width="26.00390625" style="0" customWidth="1"/>
    <col min="3" max="3" width="35.25390625" style="0" customWidth="1"/>
    <col min="4" max="4" width="26.00390625" style="0" customWidth="1"/>
  </cols>
  <sheetData>
    <row r="1" spans="1:4" ht="33.75" customHeight="1">
      <c r="A1" s="83" t="s">
        <v>87</v>
      </c>
      <c r="B1" s="83"/>
      <c r="C1" s="83"/>
      <c r="D1" s="83"/>
    </row>
    <row r="2" spans="1:4" ht="16.5" customHeight="1">
      <c r="A2" s="86" t="s">
        <v>88</v>
      </c>
      <c r="B2" s="86"/>
      <c r="C2" s="86"/>
      <c r="D2" s="86"/>
    </row>
    <row r="3" spans="1:4" ht="16.5" customHeight="1">
      <c r="A3" s="86" t="s">
        <v>1</v>
      </c>
      <c r="B3" s="86"/>
      <c r="C3" s="86"/>
      <c r="D3" s="86"/>
    </row>
    <row r="4" spans="1:4" ht="16.5" customHeight="1">
      <c r="A4" s="53" t="s">
        <v>3</v>
      </c>
      <c r="B4" s="53" t="s">
        <v>89</v>
      </c>
      <c r="C4" s="53" t="s">
        <v>3</v>
      </c>
      <c r="D4" s="53" t="s">
        <v>89</v>
      </c>
    </row>
    <row r="5" spans="1:4" ht="16.5" customHeight="1">
      <c r="A5" s="54" t="s">
        <v>8</v>
      </c>
      <c r="B5" s="55" t="e">
        <f>'L10'!#REF!</f>
        <v>#REF!</v>
      </c>
      <c r="C5" s="54" t="s">
        <v>10</v>
      </c>
      <c r="D5" s="55" t="e">
        <f>'L10'!#REF!</f>
        <v>#REF!</v>
      </c>
    </row>
    <row r="6" spans="1:4" ht="17.25" customHeight="1">
      <c r="A6" s="54" t="s">
        <v>90</v>
      </c>
      <c r="B6" s="56">
        <v>0</v>
      </c>
      <c r="C6" s="54" t="s">
        <v>91</v>
      </c>
      <c r="D6" s="56">
        <v>0</v>
      </c>
    </row>
    <row r="7" spans="1:4" ht="17.25" customHeight="1">
      <c r="A7" s="57" t="s">
        <v>92</v>
      </c>
      <c r="B7" s="58">
        <v>0</v>
      </c>
      <c r="C7" s="57" t="s">
        <v>64</v>
      </c>
      <c r="D7" s="58">
        <v>0</v>
      </c>
    </row>
    <row r="8" spans="1:4" ht="17.25" customHeight="1">
      <c r="A8" s="54" t="s">
        <v>93</v>
      </c>
      <c r="B8" s="56">
        <v>0</v>
      </c>
      <c r="C8" s="54" t="s">
        <v>94</v>
      </c>
      <c r="D8" s="56">
        <v>0</v>
      </c>
    </row>
    <row r="9" spans="1:4" ht="16.5" customHeight="1">
      <c r="A9" s="54"/>
      <c r="B9" s="59"/>
      <c r="C9" s="57" t="s">
        <v>95</v>
      </c>
      <c r="D9" s="55" t="e">
        <f>B10-D5-D6-D7-D8</f>
        <v>#REF!</v>
      </c>
    </row>
    <row r="10" spans="1:4" ht="16.5" customHeight="1">
      <c r="A10" s="53" t="s">
        <v>96</v>
      </c>
      <c r="B10" s="55" t="e">
        <f>B5+B6+B7+B8</f>
        <v>#REF!</v>
      </c>
      <c r="C10" s="53" t="s">
        <v>97</v>
      </c>
      <c r="D10" s="55" t="e">
        <f>D5+D6+D7+D8+D9</f>
        <v>#REF!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horizontalDpi="600" verticalDpi="600" orientation="landscape" scale="90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workbookViewId="0" topLeftCell="C16">
      <selection activeCell="E51" sqref="E51"/>
    </sheetView>
  </sheetViews>
  <sheetFormatPr defaultColWidth="9.00390625" defaultRowHeight="14.25"/>
  <cols>
    <col min="1" max="1" width="21.75390625" style="0" customWidth="1"/>
    <col min="2" max="2" width="55.75390625" style="0" customWidth="1"/>
    <col min="3" max="3" width="22.00390625" style="0" customWidth="1"/>
    <col min="4" max="4" width="17.875" style="0" customWidth="1"/>
    <col min="5" max="5" width="18.875" style="0" customWidth="1"/>
    <col min="6" max="6" width="16.125" style="0" customWidth="1"/>
  </cols>
  <sheetData>
    <row r="1" spans="1:6" ht="25.5" customHeight="1">
      <c r="A1" s="87" t="s">
        <v>98</v>
      </c>
      <c r="B1" s="88"/>
      <c r="C1" s="88"/>
      <c r="D1" s="88"/>
      <c r="E1" s="88"/>
      <c r="F1" s="88"/>
    </row>
    <row r="2" spans="1:6" ht="25.5" customHeight="1">
      <c r="A2" s="24"/>
      <c r="B2" s="1"/>
      <c r="C2" s="1"/>
      <c r="D2" s="1"/>
      <c r="E2" s="1"/>
      <c r="F2" s="1" t="s">
        <v>112</v>
      </c>
    </row>
    <row r="3" spans="1:6" ht="24.75" customHeight="1">
      <c r="A3" s="80" t="s">
        <v>2</v>
      </c>
      <c r="B3" s="80" t="s">
        <v>3</v>
      </c>
      <c r="C3" s="80" t="s">
        <v>4</v>
      </c>
      <c r="D3" s="80" t="s">
        <v>5</v>
      </c>
      <c r="E3" s="80" t="s">
        <v>6</v>
      </c>
      <c r="F3" s="80" t="s">
        <v>7</v>
      </c>
    </row>
    <row r="4" spans="1:6" ht="24.75" customHeight="1">
      <c r="A4" s="77"/>
      <c r="B4" s="74" t="s">
        <v>8</v>
      </c>
      <c r="C4" s="28"/>
      <c r="D4" s="70">
        <f>D5</f>
        <v>0</v>
      </c>
      <c r="E4" s="75"/>
      <c r="F4" s="44"/>
    </row>
    <row r="5" spans="1:6" ht="24.75" customHeight="1">
      <c r="A5" s="69">
        <v>103</v>
      </c>
      <c r="B5" s="76" t="s">
        <v>11</v>
      </c>
      <c r="C5" s="33"/>
      <c r="D5" s="70"/>
      <c r="E5" s="14"/>
      <c r="F5" s="44"/>
    </row>
    <row r="6" spans="1:6" ht="24.75" customHeight="1">
      <c r="A6" s="69">
        <v>10306</v>
      </c>
      <c r="B6" s="77" t="s">
        <v>8</v>
      </c>
      <c r="C6" s="36"/>
      <c r="D6" s="70"/>
      <c r="E6" s="14"/>
      <c r="F6" s="44"/>
    </row>
    <row r="7" spans="1:6" ht="24.75" customHeight="1">
      <c r="A7" s="69">
        <v>1030601</v>
      </c>
      <c r="B7" s="77" t="s">
        <v>15</v>
      </c>
      <c r="C7" s="33">
        <f>SUM(C8:C31)</f>
        <v>4730</v>
      </c>
      <c r="D7" s="33">
        <f>SUM(D8:D31)</f>
        <v>745</v>
      </c>
      <c r="E7" s="12">
        <f>F7/C7*100</f>
        <v>-84.2</v>
      </c>
      <c r="F7" s="72">
        <f>D7-C7</f>
        <v>-3985</v>
      </c>
    </row>
    <row r="8" spans="1:6" ht="24.75" customHeight="1">
      <c r="A8" s="69">
        <v>103060103</v>
      </c>
      <c r="B8" s="78" t="s">
        <v>17</v>
      </c>
      <c r="C8" s="39"/>
      <c r="D8" s="70"/>
      <c r="E8" s="12"/>
      <c r="F8" s="44"/>
    </row>
    <row r="9" spans="1:6" ht="24.75" customHeight="1">
      <c r="A9" s="69">
        <v>103060104</v>
      </c>
      <c r="B9" s="78" t="s">
        <v>19</v>
      </c>
      <c r="C9" s="39"/>
      <c r="D9" s="70"/>
      <c r="E9" s="12"/>
      <c r="F9" s="44"/>
    </row>
    <row r="10" spans="1:6" ht="24.75" customHeight="1">
      <c r="A10" s="69">
        <v>103060105</v>
      </c>
      <c r="B10" s="78" t="s">
        <v>21</v>
      </c>
      <c r="C10" s="39"/>
      <c r="D10" s="70"/>
      <c r="E10" s="12"/>
      <c r="F10" s="44"/>
    </row>
    <row r="11" spans="1:6" ht="24.75" customHeight="1">
      <c r="A11" s="69">
        <v>103060106</v>
      </c>
      <c r="B11" s="78" t="s">
        <v>23</v>
      </c>
      <c r="C11" s="39"/>
      <c r="D11" s="70"/>
      <c r="E11" s="12"/>
      <c r="F11" s="44"/>
    </row>
    <row r="12" spans="1:6" ht="24.75" customHeight="1">
      <c r="A12" s="69">
        <v>103060107</v>
      </c>
      <c r="B12" s="78" t="s">
        <v>25</v>
      </c>
      <c r="C12" s="39"/>
      <c r="D12" s="70"/>
      <c r="E12" s="12"/>
      <c r="F12" s="44"/>
    </row>
    <row r="13" spans="1:6" ht="24.75" customHeight="1">
      <c r="A13" s="69">
        <v>103060112</v>
      </c>
      <c r="B13" s="78" t="s">
        <v>27</v>
      </c>
      <c r="C13" s="39"/>
      <c r="D13" s="70"/>
      <c r="E13" s="12"/>
      <c r="F13" s="44"/>
    </row>
    <row r="14" spans="1:6" ht="24.75" customHeight="1">
      <c r="A14" s="69">
        <v>103060113</v>
      </c>
      <c r="B14" s="78" t="s">
        <v>29</v>
      </c>
      <c r="C14" s="39">
        <v>200</v>
      </c>
      <c r="D14" s="70">
        <v>280</v>
      </c>
      <c r="E14" s="12">
        <f aca="true" t="shared" si="0" ref="E14:E19">F14/C14*100</f>
        <v>40</v>
      </c>
      <c r="F14" s="44">
        <f>D14-C14</f>
        <v>80</v>
      </c>
    </row>
    <row r="15" spans="1:6" ht="24.75" customHeight="1">
      <c r="A15" s="69">
        <v>103060114</v>
      </c>
      <c r="B15" s="78" t="s">
        <v>31</v>
      </c>
      <c r="C15" s="39">
        <v>2696</v>
      </c>
      <c r="D15" s="70"/>
      <c r="E15" s="12">
        <f t="shared" si="0"/>
        <v>-100</v>
      </c>
      <c r="F15" s="72">
        <f>D15-C15</f>
        <v>-2696</v>
      </c>
    </row>
    <row r="16" spans="1:6" ht="24.75" customHeight="1">
      <c r="A16" s="69">
        <v>103060115</v>
      </c>
      <c r="B16" s="78" t="s">
        <v>33</v>
      </c>
      <c r="C16" s="39"/>
      <c r="D16" s="70"/>
      <c r="E16" s="12"/>
      <c r="F16" s="72"/>
    </row>
    <row r="17" spans="1:6" ht="24.75" customHeight="1">
      <c r="A17" s="69">
        <v>103060116</v>
      </c>
      <c r="B17" s="78" t="s">
        <v>35</v>
      </c>
      <c r="C17" s="39"/>
      <c r="D17" s="70"/>
      <c r="E17" s="12"/>
      <c r="F17" s="72"/>
    </row>
    <row r="18" spans="1:6" ht="24.75" customHeight="1">
      <c r="A18" s="69">
        <v>103060118</v>
      </c>
      <c r="B18" s="78" t="s">
        <v>37</v>
      </c>
      <c r="C18" s="39">
        <v>1611</v>
      </c>
      <c r="D18" s="70">
        <v>227</v>
      </c>
      <c r="E18" s="12">
        <f t="shared" si="0"/>
        <v>-85.9</v>
      </c>
      <c r="F18" s="72">
        <f>D18-C18</f>
        <v>-1384</v>
      </c>
    </row>
    <row r="19" spans="1:6" ht="24.75" customHeight="1">
      <c r="A19" s="69">
        <v>103060119</v>
      </c>
      <c r="B19" s="78" t="s">
        <v>39</v>
      </c>
      <c r="C19" s="39">
        <v>97</v>
      </c>
      <c r="D19" s="70">
        <v>53</v>
      </c>
      <c r="E19" s="12">
        <f t="shared" si="0"/>
        <v>-45.4</v>
      </c>
      <c r="F19" s="72">
        <f>D19-C19</f>
        <v>-44</v>
      </c>
    </row>
    <row r="20" spans="1:6" ht="24.75" customHeight="1">
      <c r="A20" s="69">
        <v>103060120</v>
      </c>
      <c r="B20" s="78" t="s">
        <v>41</v>
      </c>
      <c r="C20" s="39"/>
      <c r="D20" s="70"/>
      <c r="E20" s="12"/>
      <c r="F20" s="72"/>
    </row>
    <row r="21" spans="1:6" ht="24.75" customHeight="1">
      <c r="A21" s="69">
        <v>103060122</v>
      </c>
      <c r="B21" s="78" t="s">
        <v>43</v>
      </c>
      <c r="C21" s="39"/>
      <c r="D21" s="70"/>
      <c r="E21" s="12"/>
      <c r="F21" s="44"/>
    </row>
    <row r="22" spans="1:6" ht="24.75" customHeight="1">
      <c r="A22" s="69">
        <v>103060123</v>
      </c>
      <c r="B22" s="78" t="s">
        <v>45</v>
      </c>
      <c r="C22" s="39"/>
      <c r="D22" s="70"/>
      <c r="E22" s="12"/>
      <c r="F22" s="44"/>
    </row>
    <row r="23" spans="1:6" ht="24.75" customHeight="1">
      <c r="A23" s="69">
        <v>103060124</v>
      </c>
      <c r="B23" s="78" t="s">
        <v>47</v>
      </c>
      <c r="C23" s="39"/>
      <c r="D23" s="70"/>
      <c r="E23" s="12"/>
      <c r="F23" s="44"/>
    </row>
    <row r="24" spans="1:6" ht="24.75" customHeight="1">
      <c r="A24" s="69">
        <v>103060125</v>
      </c>
      <c r="B24" s="78" t="s">
        <v>49</v>
      </c>
      <c r="C24" s="39"/>
      <c r="D24" s="70"/>
      <c r="E24" s="12"/>
      <c r="F24" s="44"/>
    </row>
    <row r="25" spans="1:6" ht="24.75" customHeight="1">
      <c r="A25" s="69">
        <v>103060126</v>
      </c>
      <c r="B25" s="78" t="s">
        <v>51</v>
      </c>
      <c r="C25" s="39"/>
      <c r="D25" s="70"/>
      <c r="E25" s="12"/>
      <c r="F25" s="44"/>
    </row>
    <row r="26" spans="1:6" ht="24.75" customHeight="1">
      <c r="A26" s="69">
        <v>103060127</v>
      </c>
      <c r="B26" s="78" t="s">
        <v>53</v>
      </c>
      <c r="C26" s="39"/>
      <c r="D26" s="70"/>
      <c r="E26" s="12"/>
      <c r="F26" s="44"/>
    </row>
    <row r="27" spans="1:6" ht="24.75" customHeight="1">
      <c r="A27" s="69">
        <v>103060131</v>
      </c>
      <c r="B27" s="78" t="s">
        <v>55</v>
      </c>
      <c r="C27" s="39"/>
      <c r="D27" s="70"/>
      <c r="E27" s="12"/>
      <c r="F27" s="44"/>
    </row>
    <row r="28" spans="1:6" ht="24.75" customHeight="1">
      <c r="A28" s="69">
        <v>103060132</v>
      </c>
      <c r="B28" s="78" t="s">
        <v>57</v>
      </c>
      <c r="C28" s="39"/>
      <c r="D28" s="70"/>
      <c r="E28" s="12"/>
      <c r="F28" s="44"/>
    </row>
    <row r="29" spans="1:6" ht="24.75" customHeight="1">
      <c r="A29" s="69">
        <v>103060133</v>
      </c>
      <c r="B29" s="78" t="s">
        <v>59</v>
      </c>
      <c r="C29" s="39"/>
      <c r="D29" s="70"/>
      <c r="E29" s="12"/>
      <c r="F29" s="44"/>
    </row>
    <row r="30" spans="1:6" ht="24.75" customHeight="1">
      <c r="A30" s="69">
        <v>103060134</v>
      </c>
      <c r="B30" s="78" t="s">
        <v>61</v>
      </c>
      <c r="C30" s="39"/>
      <c r="D30" s="70"/>
      <c r="E30" s="12"/>
      <c r="F30" s="44"/>
    </row>
    <row r="31" spans="1:6" ht="24.75" customHeight="1">
      <c r="A31" s="69">
        <v>103060198</v>
      </c>
      <c r="B31" s="78" t="s">
        <v>63</v>
      </c>
      <c r="C31" s="39">
        <v>126</v>
      </c>
      <c r="D31" s="70">
        <v>185</v>
      </c>
      <c r="E31" s="12">
        <f>F31/C31*100</f>
        <v>46.8</v>
      </c>
      <c r="F31" s="44">
        <f>D31-C31</f>
        <v>59</v>
      </c>
    </row>
    <row r="32" spans="1:6" ht="24.75" customHeight="1">
      <c r="A32" s="69">
        <v>1030602</v>
      </c>
      <c r="B32" s="78" t="s">
        <v>65</v>
      </c>
      <c r="C32" s="40">
        <f>SUM(C33:C36)</f>
        <v>2310</v>
      </c>
      <c r="D32" s="40">
        <f>SUM(D33:D36)</f>
        <v>556</v>
      </c>
      <c r="E32" s="12">
        <f>F32/C32*100</f>
        <v>-75.9</v>
      </c>
      <c r="F32" s="72">
        <f>D32-C32</f>
        <v>-1754</v>
      </c>
    </row>
    <row r="33" spans="1:6" ht="24.75" customHeight="1">
      <c r="A33" s="69">
        <v>103060202</v>
      </c>
      <c r="B33" s="78" t="s">
        <v>66</v>
      </c>
      <c r="C33" s="39"/>
      <c r="D33" s="70"/>
      <c r="E33" s="12"/>
      <c r="F33" s="72"/>
    </row>
    <row r="34" spans="1:6" ht="24.75" customHeight="1">
      <c r="A34" s="69">
        <v>103060203</v>
      </c>
      <c r="B34" s="78" t="s">
        <v>67</v>
      </c>
      <c r="C34" s="39">
        <v>2310</v>
      </c>
      <c r="D34" s="70">
        <v>556</v>
      </c>
      <c r="E34" s="12">
        <f>F34/C34*100</f>
        <v>-75.9</v>
      </c>
      <c r="F34" s="72">
        <f>D34-C34</f>
        <v>-1754</v>
      </c>
    </row>
    <row r="35" spans="1:6" ht="24.75" customHeight="1">
      <c r="A35" s="69">
        <v>103060204</v>
      </c>
      <c r="B35" s="78" t="s">
        <v>68</v>
      </c>
      <c r="C35" s="39"/>
      <c r="D35" s="70"/>
      <c r="E35" s="12"/>
      <c r="F35" s="44"/>
    </row>
    <row r="36" spans="1:6" ht="37.5" customHeight="1">
      <c r="A36" s="69">
        <v>103060298</v>
      </c>
      <c r="B36" s="78" t="s">
        <v>69</v>
      </c>
      <c r="C36" s="39"/>
      <c r="D36" s="70"/>
      <c r="E36" s="12"/>
      <c r="F36" s="44"/>
    </row>
    <row r="37" spans="1:6" ht="24.75" customHeight="1">
      <c r="A37" s="69">
        <v>1030603</v>
      </c>
      <c r="B37" s="78" t="s">
        <v>70</v>
      </c>
      <c r="C37" s="39"/>
      <c r="D37" s="44">
        <f>D39</f>
        <v>5000</v>
      </c>
      <c r="E37" s="12"/>
      <c r="F37" s="44">
        <f>D37-C37</f>
        <v>5000</v>
      </c>
    </row>
    <row r="38" spans="1:6" ht="24.75" customHeight="1">
      <c r="A38" s="69">
        <v>103060301</v>
      </c>
      <c r="B38" s="78" t="s">
        <v>71</v>
      </c>
      <c r="C38" s="39"/>
      <c r="D38" s="70"/>
      <c r="E38" s="12"/>
      <c r="F38" s="44"/>
    </row>
    <row r="39" spans="1:6" ht="24.75" customHeight="1">
      <c r="A39" s="69">
        <v>103060304</v>
      </c>
      <c r="B39" s="78" t="s">
        <v>72</v>
      </c>
      <c r="C39" s="39"/>
      <c r="D39" s="70">
        <v>5000</v>
      </c>
      <c r="E39" s="12"/>
      <c r="F39" s="44">
        <f>D39-C39</f>
        <v>5000</v>
      </c>
    </row>
    <row r="40" spans="1:6" ht="24.75" customHeight="1">
      <c r="A40" s="69">
        <v>103060305</v>
      </c>
      <c r="B40" s="78" t="s">
        <v>73</v>
      </c>
      <c r="C40" s="39"/>
      <c r="D40" s="70"/>
      <c r="E40" s="12"/>
      <c r="F40" s="44"/>
    </row>
    <row r="41" spans="1:6" ht="24.75" customHeight="1">
      <c r="A41" s="69">
        <v>103060307</v>
      </c>
      <c r="B41" s="78" t="s">
        <v>74</v>
      </c>
      <c r="C41" s="39"/>
      <c r="D41" s="70"/>
      <c r="E41" s="12"/>
      <c r="F41" s="44"/>
    </row>
    <row r="42" spans="1:6" ht="24.75" customHeight="1">
      <c r="A42" s="69">
        <v>103060398</v>
      </c>
      <c r="B42" s="78" t="s">
        <v>75</v>
      </c>
      <c r="C42" s="39"/>
      <c r="D42" s="70"/>
      <c r="E42" s="12"/>
      <c r="F42" s="44"/>
    </row>
    <row r="43" spans="1:6" ht="24.75" customHeight="1">
      <c r="A43" s="69">
        <v>1030604</v>
      </c>
      <c r="B43" s="78" t="s">
        <v>76</v>
      </c>
      <c r="C43" s="39"/>
      <c r="D43" s="70"/>
      <c r="E43" s="12"/>
      <c r="F43" s="44"/>
    </row>
    <row r="44" spans="1:6" ht="24.75" customHeight="1">
      <c r="A44" s="69">
        <v>103060401</v>
      </c>
      <c r="B44" s="78" t="s">
        <v>77</v>
      </c>
      <c r="C44" s="39"/>
      <c r="D44" s="70"/>
      <c r="E44" s="12"/>
      <c r="F44" s="44"/>
    </row>
    <row r="45" spans="1:6" ht="24.75" customHeight="1">
      <c r="A45" s="69">
        <v>103060402</v>
      </c>
      <c r="B45" s="78" t="s">
        <v>78</v>
      </c>
      <c r="C45" s="39"/>
      <c r="D45" s="70"/>
      <c r="E45" s="12"/>
      <c r="F45" s="44"/>
    </row>
    <row r="46" spans="1:6" ht="24.75" customHeight="1">
      <c r="A46" s="69">
        <v>103060498</v>
      </c>
      <c r="B46" s="78" t="s">
        <v>79</v>
      </c>
      <c r="C46" s="39"/>
      <c r="D46" s="70"/>
      <c r="E46" s="12"/>
      <c r="F46" s="44"/>
    </row>
    <row r="47" spans="1:6" ht="24.75" customHeight="1">
      <c r="A47" s="69">
        <v>1030698</v>
      </c>
      <c r="B47" s="78" t="s">
        <v>80</v>
      </c>
      <c r="C47" s="40">
        <v>614</v>
      </c>
      <c r="D47" s="44">
        <v>90</v>
      </c>
      <c r="E47" s="12">
        <f>F47/C47*100</f>
        <v>-85.3</v>
      </c>
      <c r="F47" s="72">
        <f>D47-C47</f>
        <v>-524</v>
      </c>
    </row>
    <row r="48" spans="1:6" ht="24.75" customHeight="1">
      <c r="A48" s="69"/>
      <c r="B48" s="79" t="s">
        <v>81</v>
      </c>
      <c r="C48" s="40">
        <f>C47+C32+C7</f>
        <v>7654</v>
      </c>
      <c r="D48" s="44">
        <f>D47+D37+D32+D7</f>
        <v>6391</v>
      </c>
      <c r="E48" s="12">
        <f>F48/C48*100</f>
        <v>-16.5</v>
      </c>
      <c r="F48" s="72">
        <f>D48-C48</f>
        <v>-1263</v>
      </c>
    </row>
    <row r="49" spans="1:6" ht="24.75" customHeight="1">
      <c r="A49" s="81"/>
      <c r="B49" s="78" t="s">
        <v>83</v>
      </c>
      <c r="C49" s="40">
        <v>4968</v>
      </c>
      <c r="D49" s="44">
        <v>2927</v>
      </c>
      <c r="E49" s="12">
        <f>F49/C49*100</f>
        <v>-41.1</v>
      </c>
      <c r="F49" s="72">
        <f>D49-C49</f>
        <v>-2041</v>
      </c>
    </row>
    <row r="50" spans="1:6" ht="24.75" customHeight="1">
      <c r="A50" s="81"/>
      <c r="B50" s="63" t="s">
        <v>85</v>
      </c>
      <c r="C50" s="40">
        <v>4298</v>
      </c>
      <c r="D50" s="44">
        <v>2485</v>
      </c>
      <c r="E50" s="12"/>
      <c r="F50" s="72"/>
    </row>
    <row r="51" spans="1:6" ht="24.75" customHeight="1">
      <c r="A51" s="81"/>
      <c r="B51" s="63" t="s">
        <v>86</v>
      </c>
      <c r="C51" s="40">
        <v>670</v>
      </c>
      <c r="D51" s="44">
        <v>442</v>
      </c>
      <c r="E51" s="12"/>
      <c r="F51" s="72"/>
    </row>
    <row r="52" spans="1:6" ht="24.75" customHeight="1">
      <c r="A52" s="81"/>
      <c r="B52" s="79" t="s">
        <v>81</v>
      </c>
      <c r="C52" s="40">
        <f>C48+C49</f>
        <v>12622</v>
      </c>
      <c r="D52" s="82">
        <f>D48+D49</f>
        <v>9318</v>
      </c>
      <c r="E52" s="12">
        <f>F52/C52*100</f>
        <v>-26.2</v>
      </c>
      <c r="F52" s="72">
        <f>D52-C52</f>
        <v>-3304</v>
      </c>
    </row>
    <row r="53" ht="24.75" customHeight="1"/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1">
      <selection activeCell="F42" sqref="F42"/>
    </sheetView>
  </sheetViews>
  <sheetFormatPr defaultColWidth="9.00390625" defaultRowHeight="14.25"/>
  <cols>
    <col min="1" max="1" width="35.50390625" style="0" customWidth="1"/>
    <col min="2" max="2" width="57.375" style="2" customWidth="1"/>
    <col min="3" max="3" width="28.00390625" style="0" customWidth="1"/>
    <col min="4" max="4" width="31.375" style="0" customWidth="1"/>
    <col min="5" max="5" width="22.375" style="0" customWidth="1"/>
    <col min="6" max="6" width="20.25390625" style="0" customWidth="1"/>
  </cols>
  <sheetData>
    <row r="1" spans="1:6" s="1" customFormat="1" ht="27.75" customHeight="1">
      <c r="A1" s="89" t="s">
        <v>99</v>
      </c>
      <c r="B1" s="89"/>
      <c r="C1" s="89"/>
      <c r="D1" s="89"/>
      <c r="E1" s="89"/>
      <c r="F1" s="89"/>
    </row>
    <row r="2" spans="1:6" s="1" customFormat="1" ht="27.75" customHeight="1">
      <c r="A2" s="3"/>
      <c r="B2" s="3"/>
      <c r="C2" s="3"/>
      <c r="D2" s="65"/>
      <c r="E2" s="65"/>
      <c r="F2" s="66" t="s">
        <v>112</v>
      </c>
    </row>
    <row r="3" spans="1:6" ht="33" customHeight="1">
      <c r="A3" s="67" t="s">
        <v>2</v>
      </c>
      <c r="B3" s="68" t="s">
        <v>3</v>
      </c>
      <c r="C3" s="67" t="s">
        <v>4</v>
      </c>
      <c r="D3" s="67" t="s">
        <v>5</v>
      </c>
      <c r="E3" s="67" t="s">
        <v>6</v>
      </c>
      <c r="F3" s="67" t="s">
        <v>7</v>
      </c>
    </row>
    <row r="4" spans="1:6" ht="24.75" customHeight="1">
      <c r="A4" s="69" t="s">
        <v>9</v>
      </c>
      <c r="B4" s="63" t="s">
        <v>10</v>
      </c>
      <c r="C4" s="9"/>
      <c r="D4" s="9"/>
      <c r="E4" s="9"/>
      <c r="F4" s="70"/>
    </row>
    <row r="5" spans="1:6" ht="24.75" customHeight="1">
      <c r="A5" s="69">
        <v>208</v>
      </c>
      <c r="B5" s="63" t="s">
        <v>12</v>
      </c>
      <c r="C5" s="11"/>
      <c r="D5" s="71"/>
      <c r="E5" s="12"/>
      <c r="F5" s="70"/>
    </row>
    <row r="6" spans="1:6" ht="24.75" customHeight="1">
      <c r="A6" s="69">
        <v>20804</v>
      </c>
      <c r="B6" s="63" t="s">
        <v>100</v>
      </c>
      <c r="C6" s="11"/>
      <c r="D6" s="11"/>
      <c r="E6" s="12"/>
      <c r="F6" s="11"/>
    </row>
    <row r="7" spans="1:6" ht="24.75" customHeight="1">
      <c r="A7" s="69">
        <v>2080451</v>
      </c>
      <c r="B7" s="63" t="s">
        <v>101</v>
      </c>
      <c r="C7" s="13"/>
      <c r="D7" s="13"/>
      <c r="E7" s="14"/>
      <c r="F7" s="70"/>
    </row>
    <row r="8" spans="1:6" ht="24.75" customHeight="1">
      <c r="A8" s="69">
        <v>223</v>
      </c>
      <c r="B8" s="63" t="s">
        <v>18</v>
      </c>
      <c r="C8" s="11"/>
      <c r="D8" s="11"/>
      <c r="E8" s="12"/>
      <c r="F8" s="70"/>
    </row>
    <row r="9" spans="1:6" ht="24.75" customHeight="1">
      <c r="A9" s="69">
        <v>22301</v>
      </c>
      <c r="B9" s="63" t="s">
        <v>102</v>
      </c>
      <c r="C9" s="11">
        <f>SUM(C12:C16)</f>
        <v>3282</v>
      </c>
      <c r="D9" s="11">
        <f>SUM(D12:D16)</f>
        <v>5089</v>
      </c>
      <c r="E9" s="12">
        <f aca="true" t="shared" si="0" ref="E9:E14">F9/C9*100</f>
        <v>55.1</v>
      </c>
      <c r="F9" s="44">
        <f>D9-C9</f>
        <v>1807</v>
      </c>
    </row>
    <row r="10" spans="1:6" ht="24.75" customHeight="1">
      <c r="A10" s="69">
        <v>2230101</v>
      </c>
      <c r="B10" s="63" t="s">
        <v>103</v>
      </c>
      <c r="C10" s="13"/>
      <c r="D10" s="13"/>
      <c r="E10" s="12"/>
      <c r="F10" s="44"/>
    </row>
    <row r="11" spans="1:6" ht="24.75" customHeight="1">
      <c r="A11" s="69">
        <v>2230102</v>
      </c>
      <c r="B11" s="63" t="s">
        <v>104</v>
      </c>
      <c r="C11" s="13"/>
      <c r="D11" s="13"/>
      <c r="E11" s="12"/>
      <c r="F11" s="44"/>
    </row>
    <row r="12" spans="1:6" ht="24.75" customHeight="1">
      <c r="A12" s="69">
        <v>2230103</v>
      </c>
      <c r="B12" s="63" t="s">
        <v>105</v>
      </c>
      <c r="C12" s="13">
        <v>280</v>
      </c>
      <c r="D12" s="13">
        <v>300</v>
      </c>
      <c r="E12" s="12">
        <f t="shared" si="0"/>
        <v>7.1</v>
      </c>
      <c r="F12" s="44">
        <f>D12-C12</f>
        <v>20</v>
      </c>
    </row>
    <row r="13" spans="1:6" ht="24.75" customHeight="1">
      <c r="A13" s="69">
        <v>2230106</v>
      </c>
      <c r="B13" s="63" t="s">
        <v>106</v>
      </c>
      <c r="C13" s="13"/>
      <c r="D13" s="13"/>
      <c r="E13" s="12"/>
      <c r="F13" s="44"/>
    </row>
    <row r="14" spans="1:6" ht="24.75" customHeight="1">
      <c r="A14" s="69">
        <v>2230107</v>
      </c>
      <c r="B14" s="63" t="s">
        <v>107</v>
      </c>
      <c r="C14" s="13">
        <v>35</v>
      </c>
      <c r="D14" s="13">
        <v>1745</v>
      </c>
      <c r="E14" s="12">
        <f t="shared" si="0"/>
        <v>4885.7</v>
      </c>
      <c r="F14" s="44">
        <f>D14-C14</f>
        <v>1710</v>
      </c>
    </row>
    <row r="15" spans="1:6" ht="24.75" customHeight="1">
      <c r="A15" s="69">
        <v>2230108</v>
      </c>
      <c r="B15" s="63" t="s">
        <v>108</v>
      </c>
      <c r="C15" s="13"/>
      <c r="D15" s="13"/>
      <c r="E15" s="12"/>
      <c r="F15" s="44"/>
    </row>
    <row r="16" spans="1:6" ht="24.75" customHeight="1">
      <c r="A16" s="69">
        <v>2230199</v>
      </c>
      <c r="B16" s="63" t="s">
        <v>109</v>
      </c>
      <c r="C16" s="13">
        <v>2967</v>
      </c>
      <c r="D16" s="13">
        <v>3044</v>
      </c>
      <c r="E16" s="12">
        <f>F16/C16*100</f>
        <v>2.6</v>
      </c>
      <c r="F16" s="44">
        <f>D16-C16</f>
        <v>77</v>
      </c>
    </row>
    <row r="17" spans="1:6" ht="24.75" customHeight="1">
      <c r="A17" s="69">
        <v>22302</v>
      </c>
      <c r="B17" s="63" t="s">
        <v>110</v>
      </c>
      <c r="C17" s="11">
        <f>SUM(C18:C21)</f>
        <v>3389</v>
      </c>
      <c r="D17" s="11">
        <f>SUM(D18:D21)</f>
        <v>105</v>
      </c>
      <c r="E17" s="12">
        <f>F17/C17*100</f>
        <v>-96.9</v>
      </c>
      <c r="F17" s="72">
        <f>D17-C17</f>
        <v>-3284</v>
      </c>
    </row>
    <row r="18" spans="1:6" ht="24.75" customHeight="1">
      <c r="A18" s="69">
        <v>2230202</v>
      </c>
      <c r="B18" s="63" t="s">
        <v>111</v>
      </c>
      <c r="C18" s="13">
        <v>3359</v>
      </c>
      <c r="D18" s="13">
        <v>45</v>
      </c>
      <c r="E18" s="12">
        <f>F18/C18*100</f>
        <v>-98.7</v>
      </c>
      <c r="F18" s="72">
        <f>D18-C18</f>
        <v>-3314</v>
      </c>
    </row>
    <row r="19" spans="1:6" ht="24.75" customHeight="1">
      <c r="A19" s="69">
        <v>2230203</v>
      </c>
      <c r="B19" s="63" t="s">
        <v>40</v>
      </c>
      <c r="C19" s="13"/>
      <c r="D19" s="13"/>
      <c r="E19" s="12"/>
      <c r="F19" s="44"/>
    </row>
    <row r="20" spans="1:6" ht="24.75" customHeight="1">
      <c r="A20" s="69">
        <v>2230204</v>
      </c>
      <c r="B20" s="63" t="s">
        <v>42</v>
      </c>
      <c r="C20" s="13"/>
      <c r="D20" s="13"/>
      <c r="E20" s="12"/>
      <c r="F20" s="44"/>
    </row>
    <row r="21" spans="1:6" ht="24.75" customHeight="1">
      <c r="A21" s="69">
        <v>2230206</v>
      </c>
      <c r="B21" s="63" t="s">
        <v>44</v>
      </c>
      <c r="C21" s="13">
        <v>30</v>
      </c>
      <c r="D21" s="13">
        <v>60</v>
      </c>
      <c r="E21" s="12">
        <f>F21/C21*100</f>
        <v>100</v>
      </c>
      <c r="F21" s="44">
        <f>D21-C21</f>
        <v>30</v>
      </c>
    </row>
    <row r="22" spans="1:6" ht="24.75" customHeight="1">
      <c r="A22" s="69">
        <v>2230207</v>
      </c>
      <c r="B22" s="63" t="s">
        <v>46</v>
      </c>
      <c r="C22" s="13"/>
      <c r="D22" s="13"/>
      <c r="E22" s="12"/>
      <c r="F22" s="44"/>
    </row>
    <row r="23" spans="1:6" ht="24.75" customHeight="1">
      <c r="A23" s="69">
        <v>2230299</v>
      </c>
      <c r="B23" s="63" t="s">
        <v>48</v>
      </c>
      <c r="C23" s="13"/>
      <c r="D23" s="13"/>
      <c r="E23" s="12"/>
      <c r="F23" s="44"/>
    </row>
    <row r="24" spans="1:6" ht="24.75" customHeight="1">
      <c r="A24" s="69">
        <v>22303</v>
      </c>
      <c r="B24" s="63" t="s">
        <v>50</v>
      </c>
      <c r="C24" s="11">
        <f>C25</f>
        <v>1291</v>
      </c>
      <c r="D24" s="11">
        <f>D25</f>
        <v>2565</v>
      </c>
      <c r="E24" s="12">
        <f>F24/C24*100</f>
        <v>98.7</v>
      </c>
      <c r="F24" s="44">
        <f>D24-C24</f>
        <v>1274</v>
      </c>
    </row>
    <row r="25" spans="1:6" ht="24.75" customHeight="1">
      <c r="A25" s="69">
        <v>2230301</v>
      </c>
      <c r="B25" s="63" t="s">
        <v>52</v>
      </c>
      <c r="C25" s="13">
        <v>1291</v>
      </c>
      <c r="D25" s="13">
        <v>2565</v>
      </c>
      <c r="E25" s="12">
        <f>F25/C25*100</f>
        <v>98.7</v>
      </c>
      <c r="F25" s="44">
        <f>D25-C25</f>
        <v>1274</v>
      </c>
    </row>
    <row r="26" spans="1:6" ht="24.75" customHeight="1">
      <c r="A26" s="69">
        <v>22304</v>
      </c>
      <c r="B26" s="63" t="s">
        <v>54</v>
      </c>
      <c r="C26" s="11"/>
      <c r="D26" s="11"/>
      <c r="E26" s="12"/>
      <c r="F26" s="44"/>
    </row>
    <row r="27" spans="1:6" ht="24.75" customHeight="1">
      <c r="A27" s="69">
        <v>22399</v>
      </c>
      <c r="B27" s="63" t="s">
        <v>56</v>
      </c>
      <c r="C27" s="11">
        <f>C28</f>
        <v>393</v>
      </c>
      <c r="D27" s="11">
        <f>D28</f>
        <v>295</v>
      </c>
      <c r="E27" s="12">
        <f>F27/C27*100</f>
        <v>-24.9</v>
      </c>
      <c r="F27" s="72">
        <f>D27-C27</f>
        <v>-98</v>
      </c>
    </row>
    <row r="28" spans="1:6" ht="24.75" customHeight="1">
      <c r="A28" s="69">
        <v>2239901</v>
      </c>
      <c r="B28" s="63" t="s">
        <v>58</v>
      </c>
      <c r="C28" s="13">
        <v>393</v>
      </c>
      <c r="D28" s="13">
        <v>295</v>
      </c>
      <c r="E28" s="12">
        <f>F28/C28*100</f>
        <v>-24.9</v>
      </c>
      <c r="F28" s="72">
        <f>D28-C28</f>
        <v>-98</v>
      </c>
    </row>
    <row r="29" spans="1:6" ht="24.75" customHeight="1">
      <c r="A29" s="69"/>
      <c r="B29" s="63" t="s">
        <v>60</v>
      </c>
      <c r="C29" s="11"/>
      <c r="D29" s="11"/>
      <c r="E29" s="12"/>
      <c r="F29" s="72"/>
    </row>
    <row r="30" spans="1:6" ht="24.75" customHeight="1">
      <c r="A30" s="69">
        <v>23008</v>
      </c>
      <c r="B30" s="63" t="s">
        <v>62</v>
      </c>
      <c r="C30" s="11">
        <v>1340</v>
      </c>
      <c r="D30" s="11">
        <f>D31</f>
        <v>1264</v>
      </c>
      <c r="E30" s="12">
        <f>F30/C30*100</f>
        <v>-5.7</v>
      </c>
      <c r="F30" s="72">
        <f>D30-C30</f>
        <v>-76</v>
      </c>
    </row>
    <row r="31" spans="1:6" ht="24.75" customHeight="1">
      <c r="A31" s="69">
        <v>2300803</v>
      </c>
      <c r="B31" s="63" t="s">
        <v>64</v>
      </c>
      <c r="C31" s="13">
        <v>1340</v>
      </c>
      <c r="D31" s="13">
        <v>1264</v>
      </c>
      <c r="E31" s="12">
        <f>F31/C31*100</f>
        <v>-5.7</v>
      </c>
      <c r="F31" s="72">
        <f>D31-C31</f>
        <v>-76</v>
      </c>
    </row>
    <row r="32" spans="1:6" ht="24.75" customHeight="1">
      <c r="A32" s="69"/>
      <c r="B32" s="63"/>
      <c r="C32" s="13"/>
      <c r="D32" s="13"/>
      <c r="E32" s="12"/>
      <c r="F32" s="44"/>
    </row>
    <row r="33" spans="1:6" ht="24.75" customHeight="1">
      <c r="A33" s="69"/>
      <c r="B33" s="63"/>
      <c r="C33" s="13"/>
      <c r="D33" s="13"/>
      <c r="E33" s="12"/>
      <c r="F33" s="44"/>
    </row>
    <row r="34" spans="1:6" ht="24.75" customHeight="1">
      <c r="A34" s="69"/>
      <c r="B34" s="63"/>
      <c r="C34" s="11"/>
      <c r="D34" s="11"/>
      <c r="E34" s="12"/>
      <c r="F34" s="44"/>
    </row>
    <row r="35" spans="1:6" ht="24.75" customHeight="1">
      <c r="A35" s="69"/>
      <c r="B35" s="63"/>
      <c r="C35" s="13"/>
      <c r="D35" s="13"/>
      <c r="E35" s="12"/>
      <c r="F35" s="44"/>
    </row>
    <row r="36" spans="1:6" ht="24.75" customHeight="1">
      <c r="A36" s="69"/>
      <c r="B36" s="63"/>
      <c r="C36" s="13"/>
      <c r="D36" s="13"/>
      <c r="E36" s="12"/>
      <c r="F36" s="44"/>
    </row>
    <row r="37" spans="1:6" ht="24.75" customHeight="1">
      <c r="A37" s="69"/>
      <c r="B37" s="63"/>
      <c r="C37" s="13"/>
      <c r="D37" s="13"/>
      <c r="E37" s="12"/>
      <c r="F37" s="44"/>
    </row>
    <row r="38" spans="1:6" ht="24.75" customHeight="1">
      <c r="A38" s="69"/>
      <c r="B38" s="63"/>
      <c r="C38" s="13"/>
      <c r="D38" s="13"/>
      <c r="E38" s="12"/>
      <c r="F38" s="44"/>
    </row>
    <row r="39" spans="1:6" ht="24.75" customHeight="1">
      <c r="A39" s="69"/>
      <c r="B39" s="63"/>
      <c r="C39" s="13"/>
      <c r="D39" s="13"/>
      <c r="E39" s="12"/>
      <c r="F39" s="44"/>
    </row>
    <row r="40" spans="1:6" ht="24.75" customHeight="1">
      <c r="A40" s="69"/>
      <c r="B40" s="63"/>
      <c r="C40" s="13"/>
      <c r="D40" s="13"/>
      <c r="E40" s="12"/>
      <c r="F40" s="44"/>
    </row>
    <row r="41" spans="1:6" ht="24.75" customHeight="1">
      <c r="A41" s="69"/>
      <c r="B41" s="63"/>
      <c r="C41" s="13"/>
      <c r="D41" s="13"/>
      <c r="E41" s="12"/>
      <c r="F41" s="44"/>
    </row>
    <row r="42" spans="1:6" ht="24.75" customHeight="1">
      <c r="A42" s="69"/>
      <c r="B42" s="63"/>
      <c r="C42" s="13"/>
      <c r="D42" s="13"/>
      <c r="E42" s="12"/>
      <c r="F42" s="44"/>
    </row>
    <row r="43" spans="1:6" ht="24.75" customHeight="1">
      <c r="A43" s="69"/>
      <c r="B43" s="63"/>
      <c r="C43" s="13"/>
      <c r="D43" s="13"/>
      <c r="E43" s="12"/>
      <c r="F43" s="44"/>
    </row>
    <row r="44" spans="1:6" ht="24.75" customHeight="1">
      <c r="A44" s="69"/>
      <c r="B44" s="63"/>
      <c r="C44" s="13"/>
      <c r="D44" s="13"/>
      <c r="E44" s="12"/>
      <c r="F44" s="44"/>
    </row>
    <row r="45" spans="1:6" ht="24.75" customHeight="1">
      <c r="A45" s="69"/>
      <c r="B45" s="63"/>
      <c r="C45" s="11"/>
      <c r="D45" s="11"/>
      <c r="E45" s="12"/>
      <c r="F45" s="44"/>
    </row>
    <row r="46" spans="1:6" ht="24.75" customHeight="1">
      <c r="A46" s="69"/>
      <c r="B46" s="63"/>
      <c r="C46" s="13"/>
      <c r="D46" s="13"/>
      <c r="E46" s="12"/>
      <c r="F46" s="44"/>
    </row>
    <row r="47" spans="1:6" ht="24.75" customHeight="1">
      <c r="A47" s="69"/>
      <c r="B47" s="63"/>
      <c r="C47" s="13"/>
      <c r="D47" s="13"/>
      <c r="E47" s="12"/>
      <c r="F47" s="72"/>
    </row>
    <row r="48" spans="1:6" ht="24.75" customHeight="1">
      <c r="A48" s="69"/>
      <c r="B48" s="64" t="s">
        <v>82</v>
      </c>
      <c r="C48" s="11">
        <f>C9+C17+C24+C27+C30</f>
        <v>9695</v>
      </c>
      <c r="D48" s="11">
        <f>D9+D17+D24+D27+D30</f>
        <v>9318</v>
      </c>
      <c r="E48" s="12">
        <f>F48/C48*100</f>
        <v>-3.9</v>
      </c>
      <c r="F48" s="72">
        <f>D48-C48</f>
        <v>-377</v>
      </c>
    </row>
    <row r="49" spans="1:6" ht="24.75" customHeight="1">
      <c r="A49" s="73"/>
      <c r="B49" s="63" t="s">
        <v>84</v>
      </c>
      <c r="C49" s="19">
        <f>SUM(C50:C51)</f>
        <v>2927</v>
      </c>
      <c r="D49" s="20"/>
      <c r="E49" s="12">
        <f>F49/C49*100</f>
        <v>-100</v>
      </c>
      <c r="F49" s="72">
        <f>D49-C49</f>
        <v>-2927</v>
      </c>
    </row>
    <row r="50" spans="1:6" ht="24.75" customHeight="1">
      <c r="A50" s="73"/>
      <c r="B50" s="63" t="s">
        <v>85</v>
      </c>
      <c r="C50" s="20">
        <v>2485</v>
      </c>
      <c r="D50" s="20"/>
      <c r="E50" s="12">
        <f>F50/C50*100</f>
        <v>-100</v>
      </c>
      <c r="F50" s="72">
        <f>D50-C50</f>
        <v>-2485</v>
      </c>
    </row>
    <row r="51" spans="1:6" ht="24.75" customHeight="1">
      <c r="A51" s="73"/>
      <c r="B51" s="63" t="s">
        <v>86</v>
      </c>
      <c r="C51" s="20">
        <v>442</v>
      </c>
      <c r="D51" s="20"/>
      <c r="E51" s="12">
        <f>F51/C51*100</f>
        <v>-100</v>
      </c>
      <c r="F51" s="72">
        <f>D51-C51</f>
        <v>-442</v>
      </c>
    </row>
    <row r="52" spans="1:6" ht="24.75" customHeight="1">
      <c r="A52" s="73"/>
      <c r="B52" s="64" t="s">
        <v>82</v>
      </c>
      <c r="C52" s="19">
        <f>C48+C49</f>
        <v>12622</v>
      </c>
      <c r="D52" s="11">
        <f>D48</f>
        <v>9318</v>
      </c>
      <c r="E52" s="12">
        <f>F52/C52*100</f>
        <v>-26.2</v>
      </c>
      <c r="F52" s="72">
        <f>D52-C52</f>
        <v>-3304</v>
      </c>
    </row>
    <row r="53" ht="24.75" customHeight="1"/>
    <row r="54" ht="18" customHeight="1"/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廖晓生</cp:lastModifiedBy>
  <cp:lastPrinted>2017-01-18T08:14:25Z</cp:lastPrinted>
  <dcterms:created xsi:type="dcterms:W3CDTF">2017-01-18T02:41:12Z</dcterms:created>
  <dcterms:modified xsi:type="dcterms:W3CDTF">2017-01-18T08:17:25Z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