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4"/>
  </bookViews>
  <sheets>
    <sheet name="收支预算总表" sheetId="1" r:id="rId1"/>
    <sheet name="支出明细表（基本支出）" sheetId="2" r:id="rId2"/>
    <sheet name="支出明细表（项目支出）" sheetId="3" r:id="rId3"/>
    <sheet name="支出明细表（经济科目）" sheetId="4" r:id="rId4"/>
    <sheet name="支出明细表（功能科目）" sheetId="5" r:id="rId5"/>
    <sheet name="行政经费及“三公”经费表" sheetId="6" r:id="rId6"/>
  </sheets>
  <definedNames>
    <definedName name="_xlnm.Print_Titles" localSheetId="0">'收支预算总表'!$1:$5</definedName>
    <definedName name="_xlnm.Print_Titles" localSheetId="1">'支出明细表（基本支出）'!$1:$6</definedName>
    <definedName name="_xlnm.Print_Titles" localSheetId="2">'支出明细表（项目支出）'!$1:$6</definedName>
    <definedName name="_xlnm.Print_Titles" localSheetId="3">'支出明细表（经济科目）'!$1:$6</definedName>
    <definedName name="_xlnm.Print_Titles" localSheetId="4">'支出明细表（功能科目）'!$1:$6</definedName>
    <definedName name="_xlnm.Print_Titles" localSheetId="5">'行政经费及“三公”经费表'!$1:$13</definedName>
  </definedNames>
  <calcPr fullCalcOnLoad="1"/>
</workbook>
</file>

<file path=xl/sharedStrings.xml><?xml version="1.0" encoding="utf-8"?>
<sst xmlns="http://schemas.openxmlformats.org/spreadsheetml/2006/main" count="182" uniqueCount="118">
  <si>
    <t>2016年部门收支预算总表</t>
  </si>
  <si>
    <t>单位：万元</t>
  </si>
  <si>
    <t>收入</t>
  </si>
  <si>
    <t>支出</t>
  </si>
  <si>
    <t>项目</t>
  </si>
  <si>
    <t>2016年预算</t>
  </si>
  <si>
    <t>一、公共预算拨款</t>
  </si>
  <si>
    <t>一、基本支出</t>
  </si>
  <si>
    <t xml:space="preserve">        预算安排拨款</t>
  </si>
  <si>
    <t xml:space="preserve">      工资福利支出</t>
  </si>
  <si>
    <t xml:space="preserve">        非税支出拨款</t>
  </si>
  <si>
    <t xml:space="preserve">      商品和服务支出</t>
  </si>
  <si>
    <t>二、基金预算拨款</t>
  </si>
  <si>
    <t xml:space="preserve">      对个人和家庭的补助支出</t>
  </si>
  <si>
    <t>三、财政专户拨款</t>
  </si>
  <si>
    <t>二、项目支出</t>
  </si>
  <si>
    <t>四、上级财政补助</t>
  </si>
  <si>
    <t>五、上年公共财政预算结转资金</t>
  </si>
  <si>
    <t>六、上年基金预算结转资金</t>
  </si>
  <si>
    <t xml:space="preserve">      对企事业单位的补贴</t>
  </si>
  <si>
    <t xml:space="preserve">      转移性支出</t>
  </si>
  <si>
    <t>小计</t>
  </si>
  <si>
    <t xml:space="preserve">      赠与</t>
  </si>
  <si>
    <t xml:space="preserve">      债务利息支出</t>
  </si>
  <si>
    <t xml:space="preserve">      债务还本支出</t>
  </si>
  <si>
    <t>七、其他资金</t>
  </si>
  <si>
    <t xml:space="preserve">      基本建设支出</t>
  </si>
  <si>
    <t xml:space="preserve">      其他资本性支出</t>
  </si>
  <si>
    <t xml:space="preserve">      贷款转贷及产权参股</t>
  </si>
  <si>
    <t xml:space="preserve">      其他支出</t>
  </si>
  <si>
    <t>三、结转下年</t>
  </si>
  <si>
    <t>收入总计</t>
  </si>
  <si>
    <t>支出总计</t>
  </si>
  <si>
    <t>2016年部门预算基本支出及其他支出预算表</t>
  </si>
  <si>
    <t>支出项目类别(资金使用单位)</t>
  </si>
  <si>
    <t>总计</t>
  </si>
  <si>
    <t>资金来源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</si>
  <si>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</si>
  <si>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</si>
  <si>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</si>
  <si>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</si>
  <si>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</si>
  <si>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</si>
  <si>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其他</t>
  </si>
  <si>
    <t>预算安排拨款</t>
  </si>
  <si>
    <t>非税支出拨款</t>
  </si>
  <si>
    <t>上年结转</t>
  </si>
  <si>
    <t>净结余</t>
  </si>
  <si>
    <t>合计</t>
  </si>
  <si>
    <t>汕头市供销合作总社</t>
  </si>
  <si>
    <t xml:space="preserve">  基本支出</t>
  </si>
  <si>
    <t xml:space="preserve">    工资福利支出</t>
  </si>
  <si>
    <t xml:space="preserve">    商品和服务支出</t>
  </si>
  <si>
    <t xml:space="preserve">    对个人和家庭的补助</t>
  </si>
  <si>
    <t>2016年部门预算项目支出预算表</t>
  </si>
  <si>
    <t xml:space="preserve">  离休干部医疗超支补助</t>
  </si>
  <si>
    <t>2016年部门预算支出明细表（按经济分类）</t>
  </si>
  <si>
    <t>经济科目名称</t>
  </si>
  <si>
    <t>工资福利支出</t>
  </si>
  <si>
    <t>商品和服务支出</t>
  </si>
  <si>
    <t xml:space="preserve">  因公出国(境)费用</t>
  </si>
  <si>
    <t xml:space="preserve">  公务接待费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</si>
  <si>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</si>
  <si>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</si>
  <si>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</si>
  <si>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</si>
  <si>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</si>
  <si>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</si>
  <si>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</t>
  </si>
  <si>
    <t xml:space="preserve">  住房公积金</t>
  </si>
  <si>
    <t xml:space="preserve">  其他对个人和家庭的补助支出</t>
  </si>
  <si>
    <t>2016年部门预算支出明细表（按功能科目）</t>
  </si>
  <si>
    <t>功能科目</t>
  </si>
  <si>
    <t>代码</t>
  </si>
  <si>
    <t>名称</t>
  </si>
  <si>
    <t>201</t>
  </si>
  <si>
    <t>一般公共服务支出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</si>
  <si>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</si>
  <si>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</si>
  <si>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</si>
  <si>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</si>
  <si>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</si>
  <si>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</si>
  <si>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</si>
  <si>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</si>
  <si>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</si>
  <si>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</si>
  <si>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事业单位离退休</t>
  </si>
  <si>
    <t>216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</si>
  <si>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</si>
  <si>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</si>
  <si>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</si>
  <si>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</si>
  <si>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行政运行</t>
  </si>
  <si>
    <t xml:space="preserve">  21606</t>
  </si>
  <si>
    <t xml:space="preserve">  涉外发展服务支出</t>
  </si>
  <si>
    <t xml:space="preserve">    2160603</t>
  </si>
  <si>
    <t xml:space="preserve">    机关服务</t>
  </si>
  <si>
    <t>2016年一般公共预算安排的行政经费及“三公”经费预算表</t>
  </si>
  <si>
    <t>金额</t>
  </si>
  <si>
    <t>2016年行政经费</t>
  </si>
  <si>
    <t>（一）基本支出</t>
  </si>
  <si>
    <t>（二）一般行政管理项目支出</t>
  </si>
  <si>
    <t>（三）其他项目支出</t>
  </si>
  <si>
    <t xml:space="preserve">  其中：“三公”经费</t>
  </si>
  <si>
    <t xml:space="preserve">    其中：（一）因公出国（境）支出</t>
  </si>
  <si>
    <t xml:space="preserve">         （二）公务用车购置及运行维护支出</t>
  </si>
  <si>
    <t xml:space="preserve">              1.公务用车购置</t>
  </si>
  <si>
    <t xml:space="preserve">              2.公务用车运行维护费</t>
  </si>
  <si>
    <t xml:space="preserve">         （三）公务接待费支出</t>
  </si>
  <si>
    <t xml:space="preserve">注：
1.行政经费包括
</t>
  </si>
  <si>
    <t>（1）基本支出：一是包括工资、津贴及奖金、医疗费、住房补贴等（不包括离退休支出，包括离退休人员管理机构的在职人员支出）及支出；二是包括办公及印刷费、水电费、邮电费、取暖费、交通费、差旅费、会议费、福利费、物业管理费、日常维修费、专用材料费、一般购置费等公用经费支出。</t>
  </si>
  <si>
    <t>（2）一般行政管理项目支出：具体包括出国费、招待费、会议费、办公用房维修租赁费、购置费（包括设备、计算机、车辆等）、干部培训费、支付部门办案经费、信息网络运行维护费等。</t>
  </si>
  <si>
    <t xml:space="preserve">
2.“三公”经费包括因公出国（境）经费、公务用车购置及运行维护费和公务接待费。其中：因公出国（境）经费指省直行政单位、事业单位工作人员公务出国（境）的住宿费、差旅、伙食补助费、杂费、培训费等支出；</t>
  </si>
  <si>
    <t>公务用车工作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</si>
  <si>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 xml:space="preserve">
</t>
  </si>
  <si>
    <t xml:space="preserve">        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</si>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</sst>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0.00_ "/>
    <numFmt numFmtId="178" formatCode="#,##0.00_ ;\-#,##0.00;;"/>
  </numFmts>
  <fonts count="51">
    <font>
      <sz val="10"/>
      <name val="宋体"/>
      <family val="0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/>
      <protection/>
    </xf>
    <xf numFmtId="177" fontId="7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178" fontId="7" fillId="0" borderId="11" xfId="0" applyNumberFormat="1" applyFont="1" applyFill="1" applyBorder="1" applyAlignment="1" applyProtection="1">
      <alignment/>
      <protection/>
    </xf>
    <xf numFmtId="176" fontId="1" fillId="0" borderId="12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178" fontId="6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20" sqref="B20"/>
    </sheetView>
  </sheetViews>
  <sheetFormatPr defaultColWidth="9.140625" defaultRowHeight="14.25" customHeight="1"/>
  <cols>
    <col min="1" max="1" width="46.8515625" style="0" customWidth="1"/>
    <col min="2" max="2" width="17.8515625" style="0" customWidth="1"/>
    <col min="3" max="3" width="45.421875" style="0" customWidth="1"/>
    <col min="4" max="4" width="18.140625" style="0" customWidth="1"/>
  </cols>
  <sheetData>
    <row r="1" spans="1:4" ht="13.5" customHeight="1">
      <c r="A1" s="24" t="s">
        <v>0</v>
      </c>
      <c r="B1" s="25"/>
      <c r="C1" s="25"/>
      <c r="D1" s="25"/>
    </row>
    <row r="2" spans="1:4" ht="13.5" customHeight="1">
      <c r="A2" s="25"/>
      <c r="B2" s="25"/>
      <c r="C2" s="25"/>
      <c r="D2" s="25"/>
    </row>
    <row r="3" spans="1:4" ht="13.5" customHeight="1">
      <c r="A3" s="26" t="s">
        <v>1</v>
      </c>
      <c r="B3" s="27"/>
      <c r="C3" s="27"/>
      <c r="D3" s="27"/>
    </row>
    <row r="4" spans="1:4" ht="16.5" customHeight="1">
      <c r="A4" s="37" t="s">
        <v>2</v>
      </c>
      <c r="B4" s="30"/>
      <c r="C4" s="37" t="s">
        <v>3</v>
      </c>
      <c r="D4" s="30"/>
    </row>
    <row r="5" spans="1:4" ht="13.5" customHeight="1">
      <c r="A5" s="37" t="s">
        <v>4</v>
      </c>
      <c r="B5" s="37" t="s">
        <v>5</v>
      </c>
      <c r="C5" s="37" t="s">
        <v>4</v>
      </c>
      <c r="D5" s="37" t="s">
        <v>5</v>
      </c>
    </row>
    <row r="6" spans="1:4" ht="16.5" customHeight="1">
      <c r="A6" s="38" t="s">
        <v>6</v>
      </c>
      <c r="B6" s="34">
        <v>755.31</v>
      </c>
      <c r="C6" s="38" t="s">
        <v>7</v>
      </c>
      <c r="D6" s="39">
        <f>SUM(D7:D9)</f>
        <v>806.6</v>
      </c>
    </row>
    <row r="7" spans="1:4" ht="16.5" customHeight="1">
      <c r="A7" s="38" t="s">
        <v>8</v>
      </c>
      <c r="B7" s="34">
        <v>755.31</v>
      </c>
      <c r="C7" s="38" t="s">
        <v>9</v>
      </c>
      <c r="D7" s="34">
        <v>386.43</v>
      </c>
    </row>
    <row r="8" spans="1:4" ht="16.5" customHeight="1">
      <c r="A8" s="38" t="s">
        <v>10</v>
      </c>
      <c r="B8" s="34">
        <v>0</v>
      </c>
      <c r="C8" s="38" t="s">
        <v>11</v>
      </c>
      <c r="D8" s="34">
        <v>86.65</v>
      </c>
    </row>
    <row r="9" spans="1:4" ht="16.5" customHeight="1">
      <c r="A9" s="38" t="s">
        <v>12</v>
      </c>
      <c r="B9" s="34">
        <v>0</v>
      </c>
      <c r="C9" s="38" t="s">
        <v>13</v>
      </c>
      <c r="D9" s="34">
        <v>333.52</v>
      </c>
    </row>
    <row r="10" spans="1:4" ht="16.5" customHeight="1">
      <c r="A10" s="38" t="s">
        <v>14</v>
      </c>
      <c r="B10" s="34">
        <v>0</v>
      </c>
      <c r="C10" s="38" t="s">
        <v>15</v>
      </c>
      <c r="D10" s="39">
        <v>7</v>
      </c>
    </row>
    <row r="11" spans="1:4" ht="16.5" customHeight="1">
      <c r="A11" s="38" t="s">
        <v>16</v>
      </c>
      <c r="B11" s="34">
        <v>0</v>
      </c>
      <c r="C11" s="38" t="s">
        <v>9</v>
      </c>
      <c r="D11" s="34">
        <v>0</v>
      </c>
    </row>
    <row r="12" spans="1:4" ht="16.5" customHeight="1">
      <c r="A12" s="38" t="s">
        <v>17</v>
      </c>
      <c r="B12" s="34">
        <v>58.29</v>
      </c>
      <c r="C12" s="38" t="s">
        <v>11</v>
      </c>
      <c r="D12" s="34">
        <v>0</v>
      </c>
    </row>
    <row r="13" spans="1:4" ht="16.5" customHeight="1">
      <c r="A13" s="33" t="s">
        <v>18</v>
      </c>
      <c r="B13" s="34">
        <v>0</v>
      </c>
      <c r="C13" s="38" t="s">
        <v>13</v>
      </c>
      <c r="D13" s="34">
        <v>7</v>
      </c>
    </row>
    <row r="14" spans="1:4" ht="16.5" customHeight="1">
      <c r="A14" s="38"/>
      <c r="B14" s="38"/>
      <c r="C14" s="38" t="s">
        <v>19</v>
      </c>
      <c r="D14" s="34">
        <v>0</v>
      </c>
    </row>
    <row r="15" spans="1:4" ht="16.5" customHeight="1">
      <c r="A15" s="38"/>
      <c r="B15" s="38"/>
      <c r="C15" s="38" t="s">
        <v>20</v>
      </c>
      <c r="D15" s="34">
        <v>0</v>
      </c>
    </row>
    <row r="16" spans="1:4" ht="16.5" customHeight="1">
      <c r="A16" s="40" t="s">
        <v>21</v>
      </c>
      <c r="B16" s="39">
        <f>+B27</f>
        <v>0</v>
      </c>
      <c r="C16" s="38" t="s">
        <v>22</v>
      </c>
      <c r="D16" s="38"/>
    </row>
    <row r="17" spans="1:4" ht="16.5" customHeight="1">
      <c r="A17" s="40"/>
      <c r="B17" s="38"/>
      <c r="C17" s="38" t="s">
        <v>23</v>
      </c>
      <c r="D17" s="34">
        <v>0</v>
      </c>
    </row>
    <row r="18" spans="1:4" ht="16.5" customHeight="1">
      <c r="A18" s="38"/>
      <c r="B18" s="38"/>
      <c r="C18" s="38" t="s">
        <v>24</v>
      </c>
      <c r="D18" s="38"/>
    </row>
    <row r="19" spans="1:4" ht="16.5" customHeight="1">
      <c r="A19" s="38" t="s">
        <v>25</v>
      </c>
      <c r="B19" s="34">
        <v>0</v>
      </c>
      <c r="C19" s="38" t="s">
        <v>26</v>
      </c>
      <c r="D19" s="34">
        <v>0</v>
      </c>
    </row>
    <row r="20" spans="1:4" ht="16.5" customHeight="1">
      <c r="A20" s="38"/>
      <c r="B20" s="38"/>
      <c r="C20" s="38" t="s">
        <v>27</v>
      </c>
      <c r="D20" s="34">
        <v>0</v>
      </c>
    </row>
    <row r="21" spans="1:4" ht="16.5" customHeight="1">
      <c r="A21" s="38"/>
      <c r="B21" s="38"/>
      <c r="C21" s="38" t="s">
        <v>28</v>
      </c>
      <c r="D21" s="38"/>
    </row>
    <row r="22" spans="1:4" ht="16.5" customHeight="1">
      <c r="A22" s="38"/>
      <c r="B22" s="38"/>
      <c r="C22" s="38" t="s">
        <v>29</v>
      </c>
      <c r="D22" s="34">
        <v>0</v>
      </c>
    </row>
    <row r="23" spans="1:4" ht="16.5" customHeight="1">
      <c r="A23" s="38"/>
      <c r="B23" s="38"/>
      <c r="C23" s="38" t="s">
        <v>30</v>
      </c>
      <c r="D23" s="39">
        <v>0</v>
      </c>
    </row>
    <row r="24" spans="1:4" ht="16.5" customHeight="1">
      <c r="A24" s="38"/>
      <c r="B24" s="38"/>
      <c r="C24" s="38"/>
      <c r="D24" s="38"/>
    </row>
    <row r="25" spans="1:4" ht="16.5" customHeight="1">
      <c r="A25" s="38"/>
      <c r="B25" s="38"/>
      <c r="C25" s="38"/>
      <c r="D25" s="38"/>
    </row>
    <row r="26" spans="1:4" ht="16.5" customHeight="1">
      <c r="A26" s="38"/>
      <c r="B26" s="38"/>
      <c r="C26" s="40"/>
      <c r="D26" s="38"/>
    </row>
    <row r="27" spans="1:4" ht="16.5" customHeight="1">
      <c r="A27" s="40" t="s">
        <v>21</v>
      </c>
      <c r="B27" s="39">
        <v>0</v>
      </c>
      <c r="C27" s="38"/>
      <c r="D27" s="38"/>
    </row>
    <row r="28" spans="1:4" ht="16.5" customHeight="1">
      <c r="A28" s="38"/>
      <c r="B28" s="38"/>
      <c r="C28" s="38"/>
      <c r="D28" s="38"/>
    </row>
    <row r="29" spans="1:4" ht="16.5" customHeight="1">
      <c r="A29" s="38"/>
      <c r="B29" s="38"/>
      <c r="C29" s="38"/>
      <c r="D29" s="38"/>
    </row>
    <row r="30" spans="1:4" ht="16.5" customHeight="1">
      <c r="A30" s="40" t="s">
        <v>31</v>
      </c>
      <c r="B30" s="39">
        <v>813.6</v>
      </c>
      <c r="C30" s="40" t="s">
        <v>32</v>
      </c>
      <c r="D30" s="39">
        <f>D6+D10+D23</f>
        <v>813.6</v>
      </c>
    </row>
    <row r="31" spans="1:4" ht="16.5" customHeight="1">
      <c r="A31" s="15"/>
      <c r="B31" s="15"/>
      <c r="C31" s="15"/>
      <c r="D31" s="15"/>
    </row>
    <row r="32" spans="1:4" ht="16.5" customHeight="1">
      <c r="A32" s="1"/>
      <c r="B32" s="1"/>
      <c r="C32" s="1"/>
      <c r="D32" s="1"/>
    </row>
  </sheetData>
  <sheetProtection/>
  <mergeCells count="4">
    <mergeCell ref="A3:D3"/>
    <mergeCell ref="A4:B4"/>
    <mergeCell ref="C4:D4"/>
    <mergeCell ref="A1:D2"/>
  </mergeCells>
  <printOptions/>
  <pageMargins left="1.3" right="0.75" top="0.47" bottom="0.47" header="0" footer="0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C12" sqref="C12"/>
    </sheetView>
  </sheetViews>
  <sheetFormatPr defaultColWidth="9.140625" defaultRowHeight="14.25" customHeight="1"/>
  <cols>
    <col min="1" max="1" width="23.7109375" style="0" customWidth="1"/>
    <col min="2" max="13" width="14.8515625" style="0" customWidth="1"/>
  </cols>
  <sheetData>
    <row r="1" spans="1:13" ht="13.5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8" t="s">
        <v>34</v>
      </c>
      <c r="B4" s="28" t="s">
        <v>35</v>
      </c>
      <c r="C4" s="28" t="s">
        <v>36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4" customHeight="1">
      <c r="A5" s="30"/>
      <c r="B5" s="29"/>
      <c r="C5" s="28" t="s">
        <v>37</v>
      </c>
      <c r="D5" s="29"/>
      <c r="E5" s="29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9"/>
      <c r="L5" s="29"/>
      <c r="M5" s="28" t="s">
        <v>43</v>
      </c>
    </row>
    <row r="6" spans="1:13" ht="24" customHeight="1">
      <c r="A6" s="30"/>
      <c r="B6" s="29"/>
      <c r="C6" s="28" t="s">
        <v>21</v>
      </c>
      <c r="D6" s="28" t="s">
        <v>44</v>
      </c>
      <c r="E6" s="28" t="s">
        <v>45</v>
      </c>
      <c r="F6" s="29"/>
      <c r="G6" s="29"/>
      <c r="H6" s="29"/>
      <c r="I6" s="29"/>
      <c r="J6" s="28" t="s">
        <v>21</v>
      </c>
      <c r="K6" s="28" t="s">
        <v>46</v>
      </c>
      <c r="L6" s="28" t="s">
        <v>47</v>
      </c>
      <c r="M6" s="29"/>
    </row>
    <row r="7" spans="1:13" ht="27.75" customHeight="1">
      <c r="A7" s="33" t="s">
        <v>48</v>
      </c>
      <c r="B7" s="34">
        <f>B8</f>
        <v>806.6</v>
      </c>
      <c r="C7" s="34">
        <f>C8</f>
        <v>806.6</v>
      </c>
      <c r="D7" s="34">
        <f>D8</f>
        <v>806.6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1:13" ht="27.75" customHeight="1">
      <c r="A8" s="33" t="s">
        <v>49</v>
      </c>
      <c r="B8" s="34">
        <f>B9</f>
        <v>806.6</v>
      </c>
      <c r="C8" s="34">
        <f>C9</f>
        <v>806.6</v>
      </c>
      <c r="D8" s="34">
        <f>D9</f>
        <v>806.6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9" spans="1:13" ht="27.75" customHeight="1">
      <c r="A9" s="33" t="s">
        <v>50</v>
      </c>
      <c r="B9" s="34">
        <f aca="true" t="shared" si="0" ref="B9:B12">C9</f>
        <v>806.6</v>
      </c>
      <c r="C9" s="34">
        <f>SUM(C10:C12)</f>
        <v>806.6</v>
      </c>
      <c r="D9" s="34">
        <f>SUM(D10:D12)</f>
        <v>806.6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</row>
    <row r="10" spans="1:13" ht="27.75" customHeight="1">
      <c r="A10" s="33" t="s">
        <v>51</v>
      </c>
      <c r="B10" s="34">
        <f t="shared" si="0"/>
        <v>386.43</v>
      </c>
      <c r="C10" s="34">
        <f>379.95+6.48</f>
        <v>386.43</v>
      </c>
      <c r="D10" s="34">
        <f>379.95+6.48</f>
        <v>386.43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ht="27.75" customHeight="1">
      <c r="A11" s="33" t="s">
        <v>52</v>
      </c>
      <c r="B11" s="34">
        <f t="shared" si="0"/>
        <v>86.65</v>
      </c>
      <c r="C11" s="34">
        <f>37.98+48.67</f>
        <v>86.65</v>
      </c>
      <c r="D11" s="34">
        <f>37.98+48.67</f>
        <v>86.65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</row>
    <row r="12" spans="1:13" ht="27.75" customHeight="1">
      <c r="A12" s="33" t="s">
        <v>53</v>
      </c>
      <c r="B12" s="34">
        <f t="shared" si="0"/>
        <v>333.52</v>
      </c>
      <c r="C12" s="34">
        <f>319.69+13.83</f>
        <v>333.52</v>
      </c>
      <c r="D12" s="34">
        <f>319.69+13.83</f>
        <v>333.52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spans="1:13" ht="27.75" customHeight="1">
      <c r="A13" s="1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27.75" customHeight="1">
      <c r="A14" s="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</sheetData>
  <sheetProtection/>
  <mergeCells count="12">
    <mergeCell ref="A3:M3"/>
    <mergeCell ref="C4:M4"/>
    <mergeCell ref="C5:E5"/>
    <mergeCell ref="J5:L5"/>
    <mergeCell ref="A4:A6"/>
    <mergeCell ref="B4:B6"/>
    <mergeCell ref="F5:F6"/>
    <mergeCell ref="G5:G6"/>
    <mergeCell ref="H5:H6"/>
    <mergeCell ref="I5:I6"/>
    <mergeCell ref="M5:M6"/>
    <mergeCell ref="A1:M2"/>
  </mergeCells>
  <printOptions/>
  <pageMargins left="0.08" right="0.08" top="0.78" bottom="0.78" header="0" footer="0"/>
  <pageSetup errors="blank" fitToHeight="1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1" sqref="A1:M2"/>
    </sheetView>
  </sheetViews>
  <sheetFormatPr defaultColWidth="9.140625" defaultRowHeight="14.25" customHeight="1"/>
  <cols>
    <col min="1" max="1" width="19.8515625" style="0" customWidth="1"/>
    <col min="2" max="13" width="14.8515625" style="0" customWidth="1"/>
  </cols>
  <sheetData>
    <row r="1" spans="1:13" ht="13.5" customHeight="1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8" t="s">
        <v>34</v>
      </c>
      <c r="B4" s="28" t="s">
        <v>35</v>
      </c>
      <c r="C4" s="28" t="s">
        <v>36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4" customHeight="1">
      <c r="A5" s="30"/>
      <c r="B5" s="29"/>
      <c r="C5" s="28" t="s">
        <v>37</v>
      </c>
      <c r="D5" s="29"/>
      <c r="E5" s="29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9"/>
      <c r="L5" s="29"/>
      <c r="M5" s="28" t="s">
        <v>43</v>
      </c>
    </row>
    <row r="6" spans="1:13" ht="24" customHeight="1">
      <c r="A6" s="30"/>
      <c r="B6" s="29"/>
      <c r="C6" s="28" t="s">
        <v>21</v>
      </c>
      <c r="D6" s="28" t="s">
        <v>44</v>
      </c>
      <c r="E6" s="28" t="s">
        <v>45</v>
      </c>
      <c r="F6" s="29"/>
      <c r="G6" s="29"/>
      <c r="H6" s="29"/>
      <c r="I6" s="29"/>
      <c r="J6" s="28" t="s">
        <v>21</v>
      </c>
      <c r="K6" s="28" t="s">
        <v>46</v>
      </c>
      <c r="L6" s="28" t="s">
        <v>47</v>
      </c>
      <c r="M6" s="29"/>
    </row>
    <row r="7" spans="1:13" ht="27.75" customHeight="1">
      <c r="A7" s="33" t="s">
        <v>48</v>
      </c>
      <c r="B7" s="34">
        <v>7</v>
      </c>
      <c r="C7" s="34">
        <v>7</v>
      </c>
      <c r="D7" s="34">
        <v>7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1:13" ht="27.75" customHeight="1">
      <c r="A8" s="33" t="s">
        <v>49</v>
      </c>
      <c r="B8" s="34">
        <v>7</v>
      </c>
      <c r="C8" s="34">
        <v>7</v>
      </c>
      <c r="D8" s="34">
        <v>7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9" spans="1:13" ht="27.75" customHeight="1">
      <c r="A9" s="33" t="s">
        <v>55</v>
      </c>
      <c r="B9" s="34">
        <v>7</v>
      </c>
      <c r="C9" s="34">
        <v>7</v>
      </c>
      <c r="D9" s="34">
        <v>7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</row>
    <row r="10" spans="1:13" ht="27.75" customHeight="1">
      <c r="A10" s="1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27.75" customHeight="1">
      <c r="A11" s="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12">
    <mergeCell ref="A3:M3"/>
    <mergeCell ref="C4:M4"/>
    <mergeCell ref="C5:E5"/>
    <mergeCell ref="J5:L5"/>
    <mergeCell ref="A4:A6"/>
    <mergeCell ref="B4:B6"/>
    <mergeCell ref="F5:F6"/>
    <mergeCell ref="G5:G6"/>
    <mergeCell ref="H5:H6"/>
    <mergeCell ref="I5:I6"/>
    <mergeCell ref="M5:M6"/>
    <mergeCell ref="A1:M2"/>
  </mergeCells>
  <printOptions/>
  <pageMargins left="0.08" right="0.08" top="0.78" bottom="0.78" header="0" footer="0"/>
  <pageSetup errors="blank"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B7" sqref="B7"/>
    </sheetView>
  </sheetViews>
  <sheetFormatPr defaultColWidth="9.140625" defaultRowHeight="14.25" customHeight="1"/>
  <cols>
    <col min="1" max="1" width="25.28125" style="0" customWidth="1"/>
    <col min="2" max="13" width="14.8515625" style="0" customWidth="1"/>
  </cols>
  <sheetData>
    <row r="1" spans="1:13" ht="13.5" customHeight="1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8" t="s">
        <v>57</v>
      </c>
      <c r="B4" s="28" t="s">
        <v>35</v>
      </c>
      <c r="C4" s="28" t="s">
        <v>36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4" customHeight="1">
      <c r="A5" s="30"/>
      <c r="B5" s="29"/>
      <c r="C5" s="28" t="s">
        <v>37</v>
      </c>
      <c r="D5" s="29"/>
      <c r="E5" s="29"/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9"/>
      <c r="L5" s="29"/>
      <c r="M5" s="28" t="s">
        <v>43</v>
      </c>
    </row>
    <row r="6" spans="1:13" ht="24" customHeight="1">
      <c r="A6" s="30"/>
      <c r="B6" s="29"/>
      <c r="C6" s="28" t="s">
        <v>21</v>
      </c>
      <c r="D6" s="28" t="s">
        <v>44</v>
      </c>
      <c r="E6" s="28" t="s">
        <v>45</v>
      </c>
      <c r="F6" s="29"/>
      <c r="G6" s="29"/>
      <c r="H6" s="29"/>
      <c r="I6" s="29"/>
      <c r="J6" s="28" t="s">
        <v>21</v>
      </c>
      <c r="K6" s="28" t="s">
        <v>46</v>
      </c>
      <c r="L6" s="28" t="s">
        <v>47</v>
      </c>
      <c r="M6" s="29"/>
    </row>
    <row r="7" spans="1:13" ht="15" customHeight="1">
      <c r="A7" s="33" t="s">
        <v>48</v>
      </c>
      <c r="B7" s="34">
        <f>B8+B9+B15</f>
        <v>813.6</v>
      </c>
      <c r="C7" s="34">
        <f>C8+C9+C15</f>
        <v>755.31</v>
      </c>
      <c r="D7" s="34">
        <f>D8+D9+D15</f>
        <v>755.31</v>
      </c>
      <c r="E7" s="34">
        <v>0</v>
      </c>
      <c r="F7" s="34">
        <v>0</v>
      </c>
      <c r="G7" s="34">
        <v>0</v>
      </c>
      <c r="H7" s="34">
        <v>0</v>
      </c>
      <c r="I7" s="34">
        <f>I8+I9+I15</f>
        <v>58.28999999999999</v>
      </c>
      <c r="J7" s="34">
        <v>0</v>
      </c>
      <c r="K7" s="34">
        <v>0</v>
      </c>
      <c r="L7" s="34">
        <v>0</v>
      </c>
      <c r="M7" s="34">
        <v>0</v>
      </c>
    </row>
    <row r="8" spans="1:13" ht="15" customHeight="1">
      <c r="A8" s="33" t="s">
        <v>58</v>
      </c>
      <c r="B8" s="34">
        <f>C8+I8</f>
        <v>386.43</v>
      </c>
      <c r="C8" s="34">
        <v>379.95</v>
      </c>
      <c r="D8" s="34">
        <v>379.95</v>
      </c>
      <c r="E8" s="34">
        <v>0</v>
      </c>
      <c r="F8" s="34">
        <v>0</v>
      </c>
      <c r="G8" s="34">
        <v>0</v>
      </c>
      <c r="H8" s="34">
        <v>0</v>
      </c>
      <c r="I8" s="34">
        <v>6.48</v>
      </c>
      <c r="J8" s="34">
        <v>0</v>
      </c>
      <c r="K8" s="34">
        <v>0</v>
      </c>
      <c r="L8" s="34">
        <v>0</v>
      </c>
      <c r="M8" s="34">
        <v>0</v>
      </c>
    </row>
    <row r="9" spans="1:13" ht="15" customHeight="1">
      <c r="A9" s="33" t="s">
        <v>59</v>
      </c>
      <c r="B9" s="34">
        <f aca="true" t="shared" si="0" ref="B9:B20">C9+I9</f>
        <v>86.65</v>
      </c>
      <c r="C9" s="34">
        <f>SUM(C10:C14)</f>
        <v>48.67</v>
      </c>
      <c r="D9" s="34">
        <f>SUM(D10:D14)</f>
        <v>48.67</v>
      </c>
      <c r="E9" s="34">
        <v>0</v>
      </c>
      <c r="F9" s="34">
        <v>0</v>
      </c>
      <c r="G9" s="34">
        <v>0</v>
      </c>
      <c r="H9" s="34">
        <v>0</v>
      </c>
      <c r="I9" s="34">
        <f>I14</f>
        <v>37.98</v>
      </c>
      <c r="J9" s="34">
        <v>0</v>
      </c>
      <c r="K9" s="34">
        <v>0</v>
      </c>
      <c r="L9" s="34">
        <v>0</v>
      </c>
      <c r="M9" s="34">
        <v>0</v>
      </c>
    </row>
    <row r="10" spans="1:13" ht="15" customHeight="1">
      <c r="A10" s="33" t="s">
        <v>60</v>
      </c>
      <c r="B10" s="34">
        <f t="shared" si="0"/>
        <v>0.6</v>
      </c>
      <c r="C10" s="34">
        <v>0.6</v>
      </c>
      <c r="D10" s="34">
        <v>0.6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ht="15" customHeight="1">
      <c r="A11" s="33" t="s">
        <v>61</v>
      </c>
      <c r="B11" s="34">
        <f t="shared" si="0"/>
        <v>2.7</v>
      </c>
      <c r="C11" s="34">
        <v>2.7</v>
      </c>
      <c r="D11" s="34">
        <v>2.7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</row>
    <row r="12" spans="1:13" ht="15" customHeight="1">
      <c r="A12" s="33" t="s">
        <v>62</v>
      </c>
      <c r="B12" s="34">
        <f t="shared" si="0"/>
        <v>2.5</v>
      </c>
      <c r="C12" s="34">
        <v>2.5</v>
      </c>
      <c r="D12" s="34">
        <v>2.5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spans="1:13" ht="15" customHeight="1">
      <c r="A13" s="33" t="s">
        <v>63</v>
      </c>
      <c r="B13" s="34">
        <f t="shared" si="0"/>
        <v>21.97</v>
      </c>
      <c r="C13" s="34">
        <v>21.97</v>
      </c>
      <c r="D13" s="34">
        <v>21.97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</row>
    <row r="14" spans="1:13" ht="15" customHeight="1">
      <c r="A14" s="33" t="s">
        <v>64</v>
      </c>
      <c r="B14" s="34">
        <f t="shared" si="0"/>
        <v>58.879999999999995</v>
      </c>
      <c r="C14" s="34">
        <v>20.9</v>
      </c>
      <c r="D14" s="34">
        <v>20.9</v>
      </c>
      <c r="E14" s="34">
        <v>0</v>
      </c>
      <c r="F14" s="34">
        <v>0</v>
      </c>
      <c r="G14" s="34">
        <v>0</v>
      </c>
      <c r="H14" s="34">
        <v>0</v>
      </c>
      <c r="I14" s="34">
        <v>37.98</v>
      </c>
      <c r="J14" s="34">
        <v>0</v>
      </c>
      <c r="K14" s="34">
        <v>0</v>
      </c>
      <c r="L14" s="34">
        <v>0</v>
      </c>
      <c r="M14" s="34">
        <v>0</v>
      </c>
    </row>
    <row r="15" spans="1:13" ht="15" customHeight="1">
      <c r="A15" s="33" t="s">
        <v>65</v>
      </c>
      <c r="B15" s="34">
        <f t="shared" si="0"/>
        <v>340.52</v>
      </c>
      <c r="C15" s="34">
        <f>SUM(C16:C20)</f>
        <v>326.69</v>
      </c>
      <c r="D15" s="34">
        <f>SUM(D16:D20)</f>
        <v>326.69</v>
      </c>
      <c r="E15" s="34">
        <v>0</v>
      </c>
      <c r="F15" s="34">
        <v>0</v>
      </c>
      <c r="G15" s="34">
        <v>0</v>
      </c>
      <c r="H15" s="34">
        <v>0</v>
      </c>
      <c r="I15" s="34">
        <f>I17</f>
        <v>13.83</v>
      </c>
      <c r="J15" s="34">
        <v>0</v>
      </c>
      <c r="K15" s="34">
        <v>0</v>
      </c>
      <c r="L15" s="34">
        <v>0</v>
      </c>
      <c r="M15" s="34">
        <v>0</v>
      </c>
    </row>
    <row r="16" spans="1:13" ht="15" customHeight="1">
      <c r="A16" s="33" t="s">
        <v>66</v>
      </c>
      <c r="B16" s="34">
        <f t="shared" si="0"/>
        <v>15</v>
      </c>
      <c r="C16" s="34">
        <v>15</v>
      </c>
      <c r="D16" s="34">
        <v>15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</row>
    <row r="17" spans="1:13" ht="15" customHeight="1">
      <c r="A17" s="33" t="s">
        <v>67</v>
      </c>
      <c r="B17" s="34">
        <f t="shared" si="0"/>
        <v>239.79000000000002</v>
      </c>
      <c r="C17" s="34">
        <v>225.96</v>
      </c>
      <c r="D17" s="34">
        <v>225.96</v>
      </c>
      <c r="E17" s="34">
        <v>0</v>
      </c>
      <c r="F17" s="34">
        <v>0</v>
      </c>
      <c r="G17" s="34">
        <v>0</v>
      </c>
      <c r="H17" s="34">
        <v>0</v>
      </c>
      <c r="I17" s="34">
        <v>13.83</v>
      </c>
      <c r="J17" s="34">
        <v>0</v>
      </c>
      <c r="K17" s="34">
        <v>0</v>
      </c>
      <c r="L17" s="34">
        <v>0</v>
      </c>
      <c r="M17" s="34">
        <v>0</v>
      </c>
    </row>
    <row r="18" spans="1:13" ht="15" customHeight="1">
      <c r="A18" s="33" t="s">
        <v>68</v>
      </c>
      <c r="B18" s="34">
        <f t="shared" si="0"/>
        <v>38.34</v>
      </c>
      <c r="C18" s="34">
        <v>38.34</v>
      </c>
      <c r="D18" s="34">
        <v>38.34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ht="15" customHeight="1">
      <c r="A19" s="33" t="s">
        <v>69</v>
      </c>
      <c r="B19" s="34">
        <f t="shared" si="0"/>
        <v>39.13</v>
      </c>
      <c r="C19" s="34">
        <v>39.13</v>
      </c>
      <c r="D19" s="34">
        <v>39.13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</row>
    <row r="20" spans="1:13" ht="15" customHeight="1">
      <c r="A20" s="33" t="s">
        <v>70</v>
      </c>
      <c r="B20" s="34">
        <f t="shared" si="0"/>
        <v>8.26</v>
      </c>
      <c r="C20" s="34">
        <v>8.26</v>
      </c>
      <c r="D20" s="34">
        <v>8.26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5" customHeight="1">
      <c r="A21" s="1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" customHeight="1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</sheetData>
  <sheetProtection/>
  <mergeCells count="12">
    <mergeCell ref="A3:M3"/>
    <mergeCell ref="C4:M4"/>
    <mergeCell ref="C5:E5"/>
    <mergeCell ref="J5:L5"/>
    <mergeCell ref="A4:A6"/>
    <mergeCell ref="B4:B6"/>
    <mergeCell ref="F5:F6"/>
    <mergeCell ref="G5:G6"/>
    <mergeCell ref="H5:H6"/>
    <mergeCell ref="I5:I6"/>
    <mergeCell ref="M5:M6"/>
    <mergeCell ref="A1:M2"/>
  </mergeCells>
  <printOptions/>
  <pageMargins left="0.75" right="0.75" top="0.78" bottom="0.78" header="0" footer="0"/>
  <pageSetup errors="blank"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B10" sqref="B10"/>
    </sheetView>
  </sheetViews>
  <sheetFormatPr defaultColWidth="9.140625" defaultRowHeight="14.25" customHeight="1"/>
  <cols>
    <col min="1" max="1" width="16.00390625" style="0" customWidth="1"/>
    <col min="2" max="2" width="27.140625" style="0" customWidth="1"/>
    <col min="3" max="14" width="14.8515625" style="0" customWidth="1"/>
  </cols>
  <sheetData>
    <row r="1" spans="1:14" ht="13.5" customHeight="1">
      <c r="A1" s="24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3.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4" customHeight="1">
      <c r="A4" s="28" t="s">
        <v>72</v>
      </c>
      <c r="B4" s="29"/>
      <c r="C4" s="28" t="s">
        <v>35</v>
      </c>
      <c r="D4" s="28" t="s">
        <v>36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4" customHeight="1">
      <c r="A5" s="30"/>
      <c r="B5" s="30"/>
      <c r="C5" s="29"/>
      <c r="D5" s="28" t="s">
        <v>37</v>
      </c>
      <c r="E5" s="29"/>
      <c r="F5" s="29"/>
      <c r="G5" s="28" t="s">
        <v>38</v>
      </c>
      <c r="H5" s="28" t="s">
        <v>39</v>
      </c>
      <c r="I5" s="28" t="s">
        <v>40</v>
      </c>
      <c r="J5" s="28" t="s">
        <v>41</v>
      </c>
      <c r="K5" s="28" t="s">
        <v>42</v>
      </c>
      <c r="L5" s="29"/>
      <c r="M5" s="29"/>
      <c r="N5" s="28" t="s">
        <v>43</v>
      </c>
    </row>
    <row r="6" spans="1:14" ht="24" customHeight="1">
      <c r="A6" s="31" t="s">
        <v>73</v>
      </c>
      <c r="B6" s="31" t="s">
        <v>74</v>
      </c>
      <c r="C6" s="29"/>
      <c r="D6" s="28" t="s">
        <v>21</v>
      </c>
      <c r="E6" s="28" t="s">
        <v>44</v>
      </c>
      <c r="F6" s="28" t="s">
        <v>45</v>
      </c>
      <c r="G6" s="29"/>
      <c r="H6" s="29"/>
      <c r="I6" s="29"/>
      <c r="J6" s="29"/>
      <c r="K6" s="28" t="s">
        <v>21</v>
      </c>
      <c r="L6" s="28" t="s">
        <v>46</v>
      </c>
      <c r="M6" s="28" t="s">
        <v>47</v>
      </c>
      <c r="N6" s="29"/>
    </row>
    <row r="7" spans="1:14" ht="15" customHeight="1">
      <c r="A7" s="32"/>
      <c r="B7" s="33" t="s">
        <v>48</v>
      </c>
      <c r="C7" s="34">
        <f>C8+C11+C15+C18</f>
        <v>813.5999999999999</v>
      </c>
      <c r="D7" s="34">
        <f aca="true" t="shared" si="0" ref="D7:J7">D8+D11+D15+D18</f>
        <v>755.31</v>
      </c>
      <c r="E7" s="34">
        <f t="shared" si="0"/>
        <v>755.31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58.28999999999999</v>
      </c>
      <c r="K7" s="34">
        <v>0</v>
      </c>
      <c r="L7" s="34">
        <v>0</v>
      </c>
      <c r="M7" s="34">
        <v>0</v>
      </c>
      <c r="N7" s="34">
        <v>0</v>
      </c>
    </row>
    <row r="8" spans="1:14" ht="15" customHeight="1">
      <c r="A8" s="33" t="s">
        <v>75</v>
      </c>
      <c r="B8" s="33" t="s">
        <v>76</v>
      </c>
      <c r="C8" s="34">
        <v>23.09</v>
      </c>
      <c r="D8" s="34">
        <v>23.09</v>
      </c>
      <c r="E8" s="34">
        <v>23.09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  <row r="9" spans="1:14" ht="15" customHeight="1">
      <c r="A9" s="33" t="s">
        <v>77</v>
      </c>
      <c r="B9" s="33" t="s">
        <v>78</v>
      </c>
      <c r="C9" s="34">
        <v>23.09</v>
      </c>
      <c r="D9" s="34">
        <v>23.09</v>
      </c>
      <c r="E9" s="34">
        <v>23.09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" customHeight="1">
      <c r="A10" s="33" t="s">
        <v>79</v>
      </c>
      <c r="B10" s="33" t="s">
        <v>80</v>
      </c>
      <c r="C10" s="34">
        <v>23.09</v>
      </c>
      <c r="D10" s="34">
        <v>23.09</v>
      </c>
      <c r="E10" s="34">
        <v>23.09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5" customHeight="1">
      <c r="A11" s="33" t="s">
        <v>81</v>
      </c>
      <c r="B11" s="33" t="s">
        <v>82</v>
      </c>
      <c r="C11" s="34">
        <f aca="true" t="shared" si="1" ref="C11:C16">C12</f>
        <v>275.46999999999997</v>
      </c>
      <c r="D11" s="34">
        <f aca="true" t="shared" si="2" ref="D11:D16">D12</f>
        <v>261.64</v>
      </c>
      <c r="E11" s="34">
        <f aca="true" t="shared" si="3" ref="E11:E16">E12</f>
        <v>261.64</v>
      </c>
      <c r="F11" s="34">
        <v>0</v>
      </c>
      <c r="G11" s="34">
        <v>0</v>
      </c>
      <c r="H11" s="34">
        <v>0</v>
      </c>
      <c r="I11" s="34">
        <v>0</v>
      </c>
      <c r="J11" s="34">
        <f aca="true" t="shared" si="4" ref="J11:J16">J12</f>
        <v>13.83</v>
      </c>
      <c r="K11" s="34">
        <v>0</v>
      </c>
      <c r="L11" s="34">
        <v>0</v>
      </c>
      <c r="M11" s="34">
        <v>0</v>
      </c>
      <c r="N11" s="34">
        <v>0</v>
      </c>
    </row>
    <row r="12" spans="1:14" ht="15" customHeight="1">
      <c r="A12" s="33" t="s">
        <v>83</v>
      </c>
      <c r="B12" s="33" t="s">
        <v>84</v>
      </c>
      <c r="C12" s="34">
        <f>C13+C14</f>
        <v>275.46999999999997</v>
      </c>
      <c r="D12" s="34">
        <f>D13+D14</f>
        <v>261.64</v>
      </c>
      <c r="E12" s="34">
        <f>E13+E14</f>
        <v>261.64</v>
      </c>
      <c r="F12" s="34">
        <v>0</v>
      </c>
      <c r="G12" s="34">
        <v>0</v>
      </c>
      <c r="H12" s="34">
        <v>0</v>
      </c>
      <c r="I12" s="34">
        <v>0</v>
      </c>
      <c r="J12" s="34">
        <f>J13+J14</f>
        <v>13.83</v>
      </c>
      <c r="K12" s="34">
        <v>0</v>
      </c>
      <c r="L12" s="34">
        <v>0</v>
      </c>
      <c r="M12" s="34">
        <v>0</v>
      </c>
      <c r="N12" s="34">
        <v>0</v>
      </c>
    </row>
    <row r="13" spans="1:14" ht="15" customHeight="1">
      <c r="A13" s="33" t="s">
        <v>85</v>
      </c>
      <c r="B13" s="33" t="s">
        <v>86</v>
      </c>
      <c r="C13" s="34">
        <f>13.83+261.64</f>
        <v>275.46999999999997</v>
      </c>
      <c r="D13" s="34">
        <v>261.64</v>
      </c>
      <c r="E13" s="34">
        <v>261.64</v>
      </c>
      <c r="F13" s="34">
        <v>0</v>
      </c>
      <c r="G13" s="34">
        <v>0</v>
      </c>
      <c r="H13" s="34">
        <v>0</v>
      </c>
      <c r="I13" s="34">
        <v>0</v>
      </c>
      <c r="J13" s="34"/>
      <c r="K13" s="34">
        <v>0</v>
      </c>
      <c r="L13" s="34">
        <v>0</v>
      </c>
      <c r="M13" s="34">
        <v>0</v>
      </c>
      <c r="N13" s="34">
        <v>0</v>
      </c>
    </row>
    <row r="14" spans="1:14" ht="15" customHeight="1">
      <c r="A14" s="33">
        <v>2080501</v>
      </c>
      <c r="B14" s="33" t="s">
        <v>87</v>
      </c>
      <c r="C14" s="34"/>
      <c r="D14" s="34"/>
      <c r="E14" s="34"/>
      <c r="F14" s="34"/>
      <c r="G14" s="34"/>
      <c r="H14" s="34"/>
      <c r="I14" s="34"/>
      <c r="J14" s="34">
        <v>13.83</v>
      </c>
      <c r="K14" s="34"/>
      <c r="L14" s="34"/>
      <c r="M14" s="34"/>
      <c r="N14" s="34"/>
    </row>
    <row r="15" spans="1:14" ht="15" customHeight="1">
      <c r="A15" s="33" t="s">
        <v>88</v>
      </c>
      <c r="B15" s="33" t="s">
        <v>89</v>
      </c>
      <c r="C15" s="34">
        <f t="shared" si="1"/>
        <v>508.03999999999996</v>
      </c>
      <c r="D15" s="34">
        <f t="shared" si="2"/>
        <v>463.58</v>
      </c>
      <c r="E15" s="34">
        <f t="shared" si="3"/>
        <v>463.58</v>
      </c>
      <c r="F15" s="34">
        <v>0</v>
      </c>
      <c r="G15" s="34">
        <v>0</v>
      </c>
      <c r="H15" s="34">
        <v>0</v>
      </c>
      <c r="I15" s="34">
        <v>0</v>
      </c>
      <c r="J15" s="34">
        <f t="shared" si="4"/>
        <v>44.459999999999994</v>
      </c>
      <c r="K15" s="34">
        <v>0</v>
      </c>
      <c r="L15" s="34">
        <v>0</v>
      </c>
      <c r="M15" s="34">
        <v>0</v>
      </c>
      <c r="N15" s="34">
        <v>0</v>
      </c>
    </row>
    <row r="16" spans="1:14" ht="15" customHeight="1">
      <c r="A16" s="33" t="s">
        <v>90</v>
      </c>
      <c r="B16" s="33" t="s">
        <v>91</v>
      </c>
      <c r="C16" s="34">
        <f t="shared" si="1"/>
        <v>508.03999999999996</v>
      </c>
      <c r="D16" s="34">
        <f t="shared" si="2"/>
        <v>463.58</v>
      </c>
      <c r="E16" s="34">
        <f t="shared" si="3"/>
        <v>463.58</v>
      </c>
      <c r="F16" s="34">
        <v>0</v>
      </c>
      <c r="G16" s="34">
        <v>0</v>
      </c>
      <c r="H16" s="34">
        <v>0</v>
      </c>
      <c r="I16" s="34">
        <v>0</v>
      </c>
      <c r="J16" s="34">
        <f t="shared" si="4"/>
        <v>44.459999999999994</v>
      </c>
      <c r="K16" s="34">
        <v>0</v>
      </c>
      <c r="L16" s="34">
        <v>0</v>
      </c>
      <c r="M16" s="34">
        <v>0</v>
      </c>
      <c r="N16" s="34">
        <v>0</v>
      </c>
    </row>
    <row r="17" spans="1:14" ht="15" customHeight="1">
      <c r="A17" s="33" t="s">
        <v>92</v>
      </c>
      <c r="B17" s="33" t="s">
        <v>93</v>
      </c>
      <c r="C17" s="34">
        <f>6.48+37.98+463.58</f>
        <v>508.03999999999996</v>
      </c>
      <c r="D17" s="34">
        <v>463.58</v>
      </c>
      <c r="E17" s="34">
        <v>463.58</v>
      </c>
      <c r="F17" s="34">
        <v>0</v>
      </c>
      <c r="G17" s="34">
        <v>0</v>
      </c>
      <c r="H17" s="34">
        <v>0</v>
      </c>
      <c r="I17" s="34">
        <v>0</v>
      </c>
      <c r="J17" s="34">
        <f>6.48+37.98</f>
        <v>44.459999999999994</v>
      </c>
      <c r="K17" s="34">
        <v>0</v>
      </c>
      <c r="L17" s="34">
        <v>0</v>
      </c>
      <c r="M17" s="34">
        <v>0</v>
      </c>
      <c r="N17" s="34">
        <v>0</v>
      </c>
    </row>
    <row r="18" spans="1:14" ht="15" customHeight="1">
      <c r="A18" s="33" t="s">
        <v>94</v>
      </c>
      <c r="B18" s="33" t="s">
        <v>95</v>
      </c>
      <c r="C18" s="34">
        <v>7</v>
      </c>
      <c r="D18" s="34">
        <v>7</v>
      </c>
      <c r="E18" s="34">
        <v>7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" customHeight="1">
      <c r="A19" s="33" t="s">
        <v>96</v>
      </c>
      <c r="B19" s="33" t="s">
        <v>97</v>
      </c>
      <c r="C19" s="34">
        <v>7</v>
      </c>
      <c r="D19" s="34">
        <v>7</v>
      </c>
      <c r="E19" s="34">
        <v>7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" customHeight="1">
      <c r="A20" s="15"/>
      <c r="B20" s="1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</sheetData>
  <sheetProtection/>
  <mergeCells count="12">
    <mergeCell ref="A3:N3"/>
    <mergeCell ref="D4:N4"/>
    <mergeCell ref="D5:F5"/>
    <mergeCell ref="K5:M5"/>
    <mergeCell ref="C4:C6"/>
    <mergeCell ref="G5:G6"/>
    <mergeCell ref="H5:H6"/>
    <mergeCell ref="I5:I6"/>
    <mergeCell ref="J5:J6"/>
    <mergeCell ref="N5:N6"/>
    <mergeCell ref="A1:N2"/>
    <mergeCell ref="A4:B5"/>
  </mergeCells>
  <printOptions/>
  <pageMargins left="0.75" right="0.75" top="0.78" bottom="0.78" header="0" footer="0"/>
  <pageSetup errors="blank"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B10" sqref="B10:C10"/>
    </sheetView>
  </sheetViews>
  <sheetFormatPr defaultColWidth="9.140625" defaultRowHeight="14.25" customHeight="1"/>
  <cols>
    <col min="1" max="1" width="5.140625" style="0" customWidth="1"/>
    <col min="2" max="2" width="10.7109375" style="0" customWidth="1"/>
    <col min="3" max="3" width="59.421875" style="0" customWidth="1"/>
    <col min="4" max="4" width="45.00390625" style="0" customWidth="1"/>
  </cols>
  <sheetData>
    <row r="1" spans="1:4" ht="84.75" customHeight="1">
      <c r="A1" s="1"/>
      <c r="B1" s="2" t="s">
        <v>98</v>
      </c>
      <c r="C1" s="3"/>
      <c r="D1" s="3"/>
    </row>
    <row r="2" spans="1:4" ht="26.25" customHeight="1">
      <c r="A2" s="1"/>
      <c r="B2" s="4"/>
      <c r="C2" s="4"/>
      <c r="D2" s="1"/>
    </row>
    <row r="3" spans="1:4" ht="24" customHeight="1">
      <c r="A3" s="1"/>
      <c r="B3" s="5"/>
      <c r="C3" s="5"/>
      <c r="D3" s="6" t="s">
        <v>1</v>
      </c>
    </row>
    <row r="4" spans="1:4" ht="30" customHeight="1">
      <c r="A4" s="7"/>
      <c r="B4" s="8" t="s">
        <v>4</v>
      </c>
      <c r="C4" s="9"/>
      <c r="D4" s="8" t="s">
        <v>99</v>
      </c>
    </row>
    <row r="5" spans="1:4" ht="30" customHeight="1">
      <c r="A5" s="7"/>
      <c r="B5" s="10" t="s">
        <v>100</v>
      </c>
      <c r="C5" s="11"/>
      <c r="D5" s="12">
        <f>813.6-20.68-225.96-15-13.83</f>
        <v>538.13</v>
      </c>
    </row>
    <row r="6" spans="1:4" ht="14.25" customHeight="1" hidden="1">
      <c r="A6" s="7"/>
      <c r="B6" s="10" t="s">
        <v>101</v>
      </c>
      <c r="C6" s="11"/>
      <c r="D6" s="13">
        <v>748.31</v>
      </c>
    </row>
    <row r="7" spans="1:4" ht="14.25" customHeight="1" hidden="1">
      <c r="A7" s="7"/>
      <c r="B7" s="10" t="s">
        <v>102</v>
      </c>
      <c r="C7" s="11"/>
      <c r="D7" s="13">
        <v>0</v>
      </c>
    </row>
    <row r="8" spans="1:4" ht="14.25" customHeight="1" hidden="1">
      <c r="A8" s="7"/>
      <c r="B8" s="10" t="s">
        <v>103</v>
      </c>
      <c r="C8" s="11"/>
      <c r="D8" s="13">
        <v>7</v>
      </c>
    </row>
    <row r="9" spans="1:4" ht="30" customHeight="1">
      <c r="A9" s="7"/>
      <c r="B9" s="10" t="s">
        <v>104</v>
      </c>
      <c r="C9" s="11"/>
      <c r="D9" s="12">
        <f>D10+D11+D14</f>
        <v>5.800000000000001</v>
      </c>
    </row>
    <row r="10" spans="1:4" ht="30" customHeight="1">
      <c r="A10" s="7"/>
      <c r="B10" s="10" t="s">
        <v>105</v>
      </c>
      <c r="C10" s="11"/>
      <c r="D10" s="13">
        <v>0.6</v>
      </c>
    </row>
    <row r="11" spans="1:4" ht="30" customHeight="1">
      <c r="A11" s="7"/>
      <c r="B11" s="10" t="s">
        <v>106</v>
      </c>
      <c r="C11" s="11"/>
      <c r="D11" s="12">
        <f>D12+D13</f>
        <v>2.5</v>
      </c>
    </row>
    <row r="12" spans="1:4" ht="30" customHeight="1">
      <c r="A12" s="7"/>
      <c r="B12" s="10" t="s">
        <v>107</v>
      </c>
      <c r="C12" s="11"/>
      <c r="D12" s="14">
        <v>0</v>
      </c>
    </row>
    <row r="13" spans="1:4" ht="30" customHeight="1">
      <c r="A13" s="7"/>
      <c r="B13" s="10" t="s">
        <v>108</v>
      </c>
      <c r="C13" s="11"/>
      <c r="D13" s="13">
        <v>2.5</v>
      </c>
    </row>
    <row r="14" spans="1:4" ht="30" customHeight="1">
      <c r="A14" s="7"/>
      <c r="B14" s="10" t="s">
        <v>109</v>
      </c>
      <c r="C14" s="11"/>
      <c r="D14" s="13">
        <v>2.7</v>
      </c>
    </row>
    <row r="15" spans="1:4" ht="30" customHeight="1">
      <c r="A15" s="1"/>
      <c r="B15" s="15" t="s">
        <v>110</v>
      </c>
      <c r="C15" s="16"/>
      <c r="D15" s="16"/>
    </row>
    <row r="16" spans="1:4" ht="42.75" customHeight="1">
      <c r="A16" s="1"/>
      <c r="B16" s="17" t="s">
        <v>111</v>
      </c>
      <c r="C16" s="18"/>
      <c r="D16" s="18"/>
    </row>
    <row r="17" spans="1:4" ht="30" customHeight="1">
      <c r="A17" s="1"/>
      <c r="B17" s="17" t="s">
        <v>112</v>
      </c>
      <c r="C17" s="18"/>
      <c r="D17" s="18"/>
    </row>
    <row r="18" spans="1:4" ht="30" customHeight="1">
      <c r="A18" s="1"/>
      <c r="B18" s="17" t="s">
        <v>113</v>
      </c>
      <c r="C18" s="18"/>
      <c r="D18" s="18"/>
    </row>
    <row r="19" spans="1:4" ht="30" customHeight="1">
      <c r="A19" s="1"/>
      <c r="B19" s="19" t="s">
        <v>114</v>
      </c>
      <c r="C19" s="20"/>
      <c r="D19" s="20"/>
    </row>
    <row r="20" spans="1:4" ht="30" customHeight="1">
      <c r="A20" s="1"/>
      <c r="B20" s="19" t="s">
        <v>115</v>
      </c>
      <c r="C20" s="21"/>
      <c r="D20" s="21"/>
    </row>
    <row r="21" spans="1:4" ht="30.75" customHeight="1">
      <c r="A21" s="1"/>
      <c r="B21" s="22" t="s">
        <v>116</v>
      </c>
      <c r="C21" s="23"/>
      <c r="D21" s="23"/>
    </row>
    <row r="22" spans="2:4" ht="14.25" customHeight="1">
      <c r="B22" s="17" t="s">
        <v>117</v>
      </c>
      <c r="C22" s="18"/>
      <c r="D22" s="18"/>
    </row>
  </sheetData>
  <sheetProtection/>
  <mergeCells count="20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D15"/>
    <mergeCell ref="B16:D16"/>
    <mergeCell ref="B17:D17"/>
    <mergeCell ref="B18:D18"/>
    <mergeCell ref="B19:D19"/>
    <mergeCell ref="B20:D20"/>
    <mergeCell ref="B21:D21"/>
    <mergeCell ref="B22:D22"/>
  </mergeCells>
  <printOptions/>
  <pageMargins left="0.75" right="0.75" top="0.78" bottom="0.78" header="0" footer="0"/>
  <pageSetup errors="blank"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2016-03-16T07:13:40Z</dcterms:created>
  <dcterms:modified xsi:type="dcterms:W3CDTF">2018-03-27T03:34:56Z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