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合计" sheetId="1" r:id="rId1"/>
    <sheet name="金平" sheetId="2" r:id="rId2"/>
    <sheet name="龙湖" sheetId="3" r:id="rId3"/>
    <sheet name="濠江" sheetId="4" r:id="rId4"/>
    <sheet name="潮阳" sheetId="5" r:id="rId5"/>
    <sheet name="潮南" sheetId="6" r:id="rId6"/>
    <sheet name="澄海" sheetId="7" r:id="rId7"/>
    <sheet name="南澳" sheetId="8" r:id="rId8"/>
  </sheets>
  <definedNames>
    <definedName name="_xlnm.Print_Area" localSheetId="0">'合计'!$A$1:$R$64</definedName>
    <definedName name="_xlnm.Print_Titles" localSheetId="0">'合计'!$4:$6</definedName>
    <definedName name="_xlnm.Print_Area" localSheetId="1">'金平'!$A$1:$R$64</definedName>
    <definedName name="_xlnm.Print_Titles" localSheetId="1">'金平'!$4:$6</definedName>
    <definedName name="_xlnm.Print_Area" localSheetId="2">'龙湖'!$A$1:$R$64</definedName>
    <definedName name="_xlnm.Print_Titles" localSheetId="2">'龙湖'!$4:$6</definedName>
    <definedName name="_xlnm.Print_Area" localSheetId="3">'濠江'!$A$1:$R$64</definedName>
    <definedName name="_xlnm.Print_Titles" localSheetId="3">'濠江'!$4:$6</definedName>
    <definedName name="_xlnm.Print_Area" localSheetId="4">'潮阳'!$A$1:$R$64</definedName>
    <definedName name="_xlnm.Print_Titles" localSheetId="4">'潮阳'!$4:$6</definedName>
    <definedName name="_xlnm.Print_Area" localSheetId="5">'潮南'!$A$1:$R$64</definedName>
    <definedName name="_xlnm.Print_Titles" localSheetId="5">'潮南'!$4:$6</definedName>
    <definedName name="_xlnm.Print_Area" localSheetId="6">'澄海'!$A$1:$R$64</definedName>
    <definedName name="_xlnm.Print_Titles" localSheetId="6">'澄海'!$4:$6</definedName>
  </definedNames>
  <calcPr fullCalcOnLoad="1"/>
</workbook>
</file>

<file path=xl/sharedStrings.xml><?xml version="1.0" encoding="utf-8"?>
<sst xmlns="http://schemas.openxmlformats.org/spreadsheetml/2006/main" count="874" uniqueCount="143">
  <si>
    <t>附件5</t>
  </si>
  <si>
    <t>汕头市2022年涉农资金安排和项目实施总体情况表</t>
  </si>
  <si>
    <t>数据统计时间段：2022-1-1至2022-12-31</t>
  </si>
  <si>
    <t>序号</t>
  </si>
  <si>
    <t>省级主管部门</t>
  </si>
  <si>
    <t>一级项目名称</t>
  </si>
  <si>
    <t>资金安排情况（万元）</t>
  </si>
  <si>
    <t>资金使用情况（万元）</t>
  </si>
  <si>
    <t>资金执行率</t>
  </si>
  <si>
    <t>项目实施情况</t>
  </si>
  <si>
    <t>已实现的绩效目标情况
（请逐个说明该一级项目资金达成的绩效，应有具体数据支撑）</t>
  </si>
  <si>
    <t>备注</t>
  </si>
  <si>
    <t>合计安排
金额</t>
  </si>
  <si>
    <t>1.省级涉农
资金</t>
  </si>
  <si>
    <t>2.市级涉农
资金</t>
  </si>
  <si>
    <t>3.其他资金</t>
  </si>
  <si>
    <t>合计支出
金额</t>
  </si>
  <si>
    <t>合计安排
项目个数</t>
  </si>
  <si>
    <t>1.已完工（完成）项目个数</t>
  </si>
  <si>
    <t>2.建设（实施）中项目个数</t>
  </si>
  <si>
    <t>3.未开工（实施）项目个数</t>
  </si>
  <si>
    <t>A=B+C+D</t>
  </si>
  <si>
    <t>B</t>
  </si>
  <si>
    <t>C</t>
  </si>
  <si>
    <t>D</t>
  </si>
  <si>
    <t>E=F+G+H</t>
  </si>
  <si>
    <t>F</t>
  </si>
  <si>
    <t>G</t>
  </si>
  <si>
    <t>H</t>
  </si>
  <si>
    <t>I=E/A*100%</t>
  </si>
  <si>
    <t>J=K+L+M</t>
  </si>
  <si>
    <t>K</t>
  </si>
  <si>
    <t>L</t>
  </si>
  <si>
    <t>M</t>
  </si>
  <si>
    <t>N</t>
  </si>
  <si>
    <t>合计</t>
  </si>
  <si>
    <t>省农业农村厅</t>
  </si>
  <si>
    <t>省农业农村厅主管项目小计</t>
  </si>
  <si>
    <t>村庄基础设施建设</t>
  </si>
  <si>
    <t>农田建设及管护</t>
  </si>
  <si>
    <t>农产品质量安全</t>
  </si>
  <si>
    <t>畜牧业转型升级</t>
  </si>
  <si>
    <t>动植物疫病防控</t>
  </si>
  <si>
    <t>推进农业绿色发展</t>
  </si>
  <si>
    <t>种业翻身仗</t>
  </si>
  <si>
    <t>现代渔业发展</t>
  </si>
  <si>
    <t>政策性农业保险省级财政保费补贴</t>
  </si>
  <si>
    <t>构建现代乡村产业体系</t>
  </si>
  <si>
    <t>农业生产能力提升</t>
  </si>
  <si>
    <t>巩固拓展脱贫攻坚成果</t>
  </si>
  <si>
    <t>镇域公共服务能力提升</t>
  </si>
  <si>
    <t>驻镇帮镇扶村规划编制及工作队工作经费</t>
  </si>
  <si>
    <t>其他农业农村项目</t>
  </si>
  <si>
    <t>省水利厅</t>
  </si>
  <si>
    <t>省水利厅主管项目小计</t>
  </si>
  <si>
    <t>全面推进河长制湖长制</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</si>
  <si>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</si>
  <si>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</si>
  <si>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</si>
  <si>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</si>
  <si>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</si>
  <si>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</si>
  <si>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</si>
  <si>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</si>
  <si>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</si>
  <si>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</si>
  <si>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其他水利项目</t>
  </si>
  <si>
    <t>省林业局</t>
  </si>
  <si>
    <t>省林业局主管项目小计</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</si>
  <si>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</si>
  <si>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</si>
  <si>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</si>
  <si>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</si>
  <si>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</si>
  <si>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</si>
  <si>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</si>
  <si>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</si>
  <si>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</si>
  <si>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</si>
  <si>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</si>
  <si>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</si>
  <si>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其他林业项目</t>
  </si>
  <si>
    <t>省自然资源厅</t>
  </si>
  <si>
    <t>永久基本农田保护</t>
  </si>
  <si>
    <t>省生态环境厅</t>
  </si>
  <si>
    <t>农村生活污水治理</t>
  </si>
  <si>
    <t>省交通运输厅</t>
  </si>
  <si>
    <t>省交通厅主管项目小计</t>
  </si>
  <si>
    <t>四好农村路建设</t>
  </si>
  <si>
    <t>四好农村路养护</t>
  </si>
  <si>
    <t>省住房城乡建设厅</t>
  </si>
  <si>
    <t>省住房城乡建设厅主管项目小计</t>
  </si>
  <si>
    <t>乡村生活垃圾处理</t>
  </si>
  <si>
    <t>圩镇公共基础设施建设</t>
  </si>
  <si>
    <t>农房安全隐患排查</t>
  </si>
  <si>
    <t>省文化和旅游厅</t>
  </si>
  <si>
    <t>乡村旅游厕所</t>
  </si>
  <si>
    <t>省财政厅</t>
  </si>
  <si>
    <t>省财政厅主管项目小计</t>
  </si>
  <si>
    <t>巨灾保险</t>
  </si>
  <si>
    <t>工作经费</t>
  </si>
  <si>
    <r>
      <t>填报说明：</t>
    </r>
    <r>
      <rPr>
        <sz val="12"/>
        <rFont val="宋体"/>
        <family val="0"/>
      </rPr>
      <t xml:space="preserve">
1.序号16</t>
    </r>
    <r>
      <rPr>
        <b/>
        <sz val="12"/>
        <rFont val="宋体"/>
        <family val="0"/>
      </rPr>
      <t>“其他农业农村项目”、序号29“其他水利项目”、序号43“其他林业项目”的省级涉农资金安排金额和使用金额应为0</t>
    </r>
    <r>
      <rPr>
        <sz val="12"/>
        <rFont val="宋体"/>
        <family val="0"/>
      </rPr>
      <t>，此项仅填报市县涉农资金用于省级涉农资金支持范围以外的涉农项目情况。
2.C列、F列“其他资金”指与省级涉农资金投向同一政策或项目的中央、市县财政资金和其他资金，全市合计数应与附件3中“资金使用情况”的相关中央资金、相关市县资金、其他资金之和相等。
3.L列“已实现的绩效目标情况”按一级项目填报绩效目标完成具体情况，应有具体数据支撑，直观展示资金使用成效，不得简单填报“已完成省级下达目标”等内容。各省级部门主管项目小计、合计一行无需汇总填报绩效目标情况。</t>
    </r>
  </si>
  <si>
    <t>汕头市金平区2022年涉农资金安排和项目实施总体情况表</t>
  </si>
  <si>
    <t>完成14.2公里碧道建设；3宗水库区域化集中管护、73.398中心城区堤防维修养护、14.26公里牛田洋大堤维护管理</t>
  </si>
  <si>
    <t>完成2022年度水利工程抢修及防汛物资储备工作；开展14.26公里牛田洋大堤沉降观测</t>
  </si>
  <si>
    <t>完成1.8公里牛田洋7号沟渠道整治；完成1.545万亩农田灌溉面积农业水价综合改革任务</t>
  </si>
  <si>
    <t>完成年度批复项目水土保持监督管理系统数据录入及防治责任范围矢量化工作、生产建设项目水土保持“天地一体化”监管工作、水土保持方案实施情况跟踪检查、全国水土保持规划实施情况评估及水土保持目标责任考核工作</t>
  </si>
  <si>
    <t>完成汕头市金平区水利行业节水型单位建设项目，金平区农业农村和水务局下属3个水利所全部建成水利行业节水型单位</t>
  </si>
  <si>
    <t>汕头市龙湖区2022年涉农资金安排和项目实施总体情况表</t>
  </si>
  <si>
    <t>汕头市濠江区2022年涉农资金安排和项目实施总体情况表</t>
  </si>
  <si>
    <t>一、省级涉农资金2022年汕头市濠江区濠江清漂保洁项目75万元：用于濠江清漂保洁，清漂保洁内容为开展濠江范围内水面和堤岸日常巡查，对水面（含滩涂）漂浮物（垃圾杂物、水浮莲及动物尸体等）进行打捞，保持濠江水体清洁，无明显漂浮物；对堤岸进行保洁和除草，保持堤岸干净，无卫生死角和丛生杂草（项目已完工）；二、省级涉农资金2022年汕头市濠江区五南沟清漂保洁项目40万元：下达马滘街道办事处12万元，用于2022年濠江区五南沟（马滘街道段）清漂保洁工作补助；
下达滨海街道办事处28万元，用于2022年濠江区五南沟（滨海街道段）清漂保洁工作补助。三、市级涉农资金2022年汕头市濠江区河湖管护项目100万元：1.2022年濠江区河道管理范围划定项目29.8万元，用于2022年河道管理范围划定工作，濠江区2022年河湖管理范围划定任务为49.026公里，该项工作列为年度河长制考核任务（项目开展中）。
2.2022年濠江区碧道标识牌制作安装项目41.7万元，用于五南沟碧道（5公里）、南滨路碧道（6公里）碧道标识牌制作安装工作，该项工作列为年度河长制考核任务（项目已完工）。
3.安排2022年濠江区濠江凤岗湿地公园-海星雨伞塭2号闸段区域养殖蚝柱等障碍物清理项目28.5万元。用于濠江凤岗湿地公园-海星雨伞塭2号闸段区域养殖蚝柱等障碍物清理工作。该项工作为区河长巡河发现问题，整改情况该列为年度河长制考核任务（项目已完工）。</t>
  </si>
  <si>
    <t>完成濠江区铁鸟坑水库、陈厝坑水库、长坑水库、大脚虾水库4宗水库除险加固工程建设，将于2023年4月底完工。</t>
  </si>
  <si>
    <t>该项目正在前期工作中。</t>
  </si>
  <si>
    <t>已完成县域节水型社会达标建设项目。</t>
  </si>
  <si>
    <t>已完成濠江区2022年度5宗小型水库安全运行管理标准化建设技术服务项目、小型水库安全治理及维护养护项目。</t>
  </si>
  <si>
    <t>汕头市潮阳区2022年涉农资金安排和项目实施总体情况表</t>
  </si>
  <si>
    <t>8个项目中，年度绩效目标都已经完成，资金支付未达100%，主要原因是个别项目资金已申请未拨付。</t>
  </si>
  <si>
    <t>9个项目中，年度绩效目标都已经完成，资金支付未达100%，主要原因是:个别项目资金已申请未拨付，有部分市级涉农资金被收回。</t>
  </si>
  <si>
    <t>4个项目已完工，1个项目在建设（实施）中。完工项目资金已申报，部分未拨付。正在建设（实施）中的项目未申报资金拨付。</t>
  </si>
  <si>
    <t>年度目标基本完成，还有部分资金已申请未拨付。</t>
  </si>
  <si>
    <t>推进了我区农业水价综合改革工作，资金部分未拨付；
完成河溪小水电站生态流量监测和“一站一策”整改方案的编制，资金已完成支付。</t>
  </si>
  <si>
    <t>项目已完工，资金已申报未拨付。</t>
  </si>
  <si>
    <t>对我区生产建设项目水土保持监督检查起到了一定的作用，实现了对潮阳区生产建设项目水土保持动态监管的全覆盖。资金已申报未拨付。</t>
  </si>
  <si>
    <t>工程已完工，正在准备验收工作，资金未申报。</t>
  </si>
  <si>
    <t>已完成工程进度90%，资金未申报。</t>
  </si>
  <si>
    <t>汕头市潮南区2022年涉农资金安排和项目实施总体情况表</t>
  </si>
  <si>
    <t>汕头市澄海区2022年涉农资金安排和项目实施总体情况表</t>
  </si>
  <si>
    <t>实施开展河湖、渠道五清工作，实施渠道管护，按时保质完成河道管护长度251公里目标任务。但财政资金未到位，没有支付</t>
  </si>
  <si>
    <t>实施水库安全鉴定和运行管理标准化建设，完成4宗小型水库的安全鉴定和标准化建设。但财政资金未到位，没有支付</t>
  </si>
  <si>
    <t xml:space="preserve">完成工程量土方4327方、石方6185.6方、浆砌石478.6方、砼方132.6方。工程于2022年3月开工，5月20日完工，9月1日通过区水务局验收，验收合格。
</t>
  </si>
  <si>
    <t>新增农业水价综合改革面积3.98万亩</t>
  </si>
  <si>
    <t>实施万里碧道建设项目3宗，构建水生态保护与修复、景观与游憩系统，并于河岸迎水侧加入慢行系统，满足碧道与乡村振兴相结合的发展要求，共完成碧道建设11.72公里。但财政资金未到位，没有支付</t>
  </si>
  <si>
    <t xml:space="preserve">澄海区隆都围加固达标工程2022年各级涉农资金安排分别为省级涉农资金440万（已到位），市级涉农资金955万（未到位），中央资金2000万（已到位）。绩效目标为：省级资金建设加固堤围长度约0.7公里，市级资金建设加固堤围长度约1.5公里，中央资金建设加固堤围长度约2.8公里。  实施南成排渠治理，开展渠道清淤和护岸建设，完成治理河长5.6公里。实施旸坑干渠治理，开展渠道清淤和护岸建设，完成治理河长1公里。实施黄厝草排渠治理，开展渠道清淤和护岸建设，完成治理河长2公里。   </t>
  </si>
  <si>
    <t>实施县域节水型社会达标建设项目1个，进行农田灌溉系数测算，实现取水在线监测计量</t>
  </si>
  <si>
    <t>完成南、北溪澄海河段河中水浮莲、漂浮物及沿岸周边环境进行常态化和动态化的管理和整治，完成68宗工程项目建设的目标任务，完成延续取水许可评估报告编制及专家评估</t>
  </si>
  <si>
    <t>汕头市南澳县2022年涉农资金安排和项目实施总体情况表</t>
  </si>
  <si>
    <t>总体上，取得了推进河长制工作纵深落实的成效，实现了完成河道清洁长效机制落实、河湖划界的目标</t>
  </si>
  <si>
    <t>总体上，取得了防汛抗旱的成效，实现了水旱灾害防治的目标</t>
  </si>
  <si>
    <t>总体上，取得了提高农村供水质量的成效，实现了解决部分村饮用引韩水的目标</t>
  </si>
  <si>
    <t>总体上，改善当地灌溉条件，保障粮食安全，实现了促进农业增产和农民增收的目标</t>
  </si>
  <si>
    <t>总体上，取得了水土保持宣传、综合治理、预防监督等方面取得了显著成效，实现了水土流失管理信息化的目标</t>
  </si>
  <si>
    <t>总体上，取得了节约农业用水的成效，实现了2700亩农业水价综合改革的目标</t>
  </si>
  <si>
    <t>总体上，改善了后花园村移民群众的生活质量和生活环境，实现了乡村建设“环境美”和“发展美”的转向，为乡村休闲旅游业的发展奠定了基础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</si>
</sst>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_);[Red]\(0\)"/>
    <numFmt numFmtId="179" formatCode="#,##0.00_ "/>
  </numFmts>
  <fonts count="61">
    <font>
      <sz val="12"/>
      <name val="宋体"/>
      <family val="0"/>
    </font>
    <font>
      <sz val="11"/>
      <name val="宋体"/>
      <family val="0"/>
    </font>
    <font>
      <sz val="24"/>
      <name val="黑体"/>
      <family val="3"/>
    </font>
    <font>
      <sz val="12"/>
      <name val="黑体"/>
      <family val="3"/>
    </font>
    <font>
      <sz val="28"/>
      <name val="方正小标宋简体"/>
      <family val="0"/>
    </font>
    <font>
      <b/>
      <sz val="12"/>
      <name val="宋体"/>
      <family val="0"/>
    </font>
    <font>
      <sz val="12"/>
      <color indexed="8"/>
      <name val="宋体"/>
      <family val="0"/>
    </font>
    <font>
      <b/>
      <sz val="12"/>
      <color indexed="8"/>
      <name val="宋体"/>
      <family val="0"/>
    </font>
    <font>
      <b/>
      <sz val="16"/>
      <color indexed="8"/>
      <name val="宋体"/>
      <family val="0"/>
    </font>
    <font>
      <sz val="16"/>
      <name val="宋体"/>
      <family val="0"/>
    </font>
    <font>
      <sz val="16"/>
      <color indexed="8"/>
      <name val="宋体"/>
      <family val="0"/>
    </font>
    <font>
      <sz val="18"/>
      <name val="宋体"/>
      <family val="0"/>
    </font>
    <font>
      <sz val="18"/>
      <color indexed="8"/>
      <name val="宋体"/>
      <family val="0"/>
    </font>
    <font>
      <b/>
      <sz val="18"/>
      <color indexed="8"/>
      <name val="宋体"/>
      <family val="0"/>
    </font>
    <font>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
      <b/>
      <sz val="16"/>
      <color theme="1"/>
      <name val="宋体"/>
      <family val="0"/>
    </font>
    <font>
      <sz val="16"/>
      <color theme="1"/>
      <name val="宋体"/>
      <family val="0"/>
    </font>
    <font>
      <sz val="18"/>
      <color theme="1"/>
      <name val="宋体"/>
      <family val="0"/>
    </font>
    <font>
      <b/>
      <sz val="18"/>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24">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3" xfId="0"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176" fontId="0" fillId="0" borderId="9" xfId="0" applyNumberFormat="1" applyBorder="1" applyAlignment="1">
      <alignment horizontal="center" vertical="center" wrapText="1"/>
    </xf>
    <xf numFmtId="0" fontId="5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177" fontId="0" fillId="0" borderId="9" xfId="25" applyNumberFormat="1" applyBorder="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57"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58" fillId="0"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58" fillId="33" borderId="9" xfId="0" applyFont="1" applyFill="1" applyBorder="1" applyAlignment="1">
      <alignment horizontal="left" vertical="center" wrapText="1"/>
    </xf>
    <xf numFmtId="0" fontId="9" fillId="33" borderId="9" xfId="0" applyFont="1" applyFill="1" applyBorder="1" applyAlignment="1">
      <alignment horizontal="left" vertical="center" wrapText="1"/>
    </xf>
    <xf numFmtId="0" fontId="9" fillId="0" borderId="9" xfId="0" applyFont="1" applyBorder="1" applyAlignment="1">
      <alignment horizontal="center" vertical="center" wrapText="1"/>
    </xf>
    <xf numFmtId="0" fontId="5" fillId="0" borderId="0" xfId="0" applyFont="1" applyAlignment="1">
      <alignment horizontal="left" vertical="center" wrapText="1"/>
    </xf>
    <xf numFmtId="177" fontId="0" fillId="0" borderId="9" xfId="25" applyNumberFormat="1" applyBorder="1" applyAlignment="1">
      <alignment horizontal="center" vertical="center" wrapText="1"/>
    </xf>
    <xf numFmtId="177" fontId="9" fillId="0" borderId="9" xfId="25" applyNumberFormat="1" applyFont="1" applyBorder="1" applyAlignment="1">
      <alignment horizontal="center" vertical="center" wrapText="1"/>
    </xf>
    <xf numFmtId="177" fontId="9" fillId="0" borderId="9" xfId="25" applyNumberFormat="1" applyFont="1" applyBorder="1" applyAlignment="1">
      <alignment horizontal="center" vertical="center" wrapText="1"/>
    </xf>
    <xf numFmtId="10" fontId="9" fillId="0" borderId="9" xfId="0" applyNumberFormat="1" applyFont="1" applyBorder="1" applyAlignment="1">
      <alignment horizontal="center" vertical="center" wrapText="1"/>
    </xf>
    <xf numFmtId="177" fontId="9" fillId="0" borderId="9" xfId="25" applyNumberFormat="1" applyFont="1" applyBorder="1" applyAlignment="1">
      <alignment horizontal="center" vertical="center"/>
    </xf>
    <xf numFmtId="0" fontId="9" fillId="0" borderId="9"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9" xfId="0"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11" fillId="0" borderId="9" xfId="0" applyFont="1" applyBorder="1" applyAlignment="1">
      <alignment horizontal="center" vertical="center" wrapText="1"/>
    </xf>
    <xf numFmtId="0" fontId="59"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10" fontId="11" fillId="0" borderId="9" xfId="0" applyNumberFormat="1"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vertical="center"/>
    </xf>
    <xf numFmtId="0" fontId="0" fillId="0" borderId="0" xfId="0" applyFill="1" applyAlignment="1">
      <alignment vertical="center"/>
    </xf>
    <xf numFmtId="0" fontId="0" fillId="0" borderId="9" xfId="0" applyFon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19"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0" fontId="0" fillId="19" borderId="9"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vertical="center"/>
    </xf>
    <xf numFmtId="177" fontId="0" fillId="0" borderId="9" xfId="25" applyNumberFormat="1" applyFill="1" applyBorder="1" applyAlignment="1">
      <alignment horizontal="center" vertical="center"/>
    </xf>
    <xf numFmtId="0" fontId="14" fillId="0" borderId="9" xfId="0" applyFont="1" applyFill="1" applyBorder="1" applyAlignment="1">
      <alignment horizontal="center" vertical="center"/>
    </xf>
    <xf numFmtId="0" fontId="0" fillId="0" borderId="9" xfId="0" applyFill="1" applyBorder="1" applyAlignment="1">
      <alignment horizontal="center" vertical="center"/>
    </xf>
    <xf numFmtId="176" fontId="0" fillId="0" borderId="13" xfId="0" applyNumberFormat="1" applyBorder="1" applyAlignment="1">
      <alignment horizontal="center" vertical="center" wrapText="1"/>
    </xf>
    <xf numFmtId="10" fontId="0" fillId="0" borderId="9" xfId="25" applyNumberFormat="1" applyBorder="1" applyAlignment="1">
      <alignment horizontal="center" vertical="center" wrapText="1"/>
    </xf>
    <xf numFmtId="178" fontId="0" fillId="0" borderId="9" xfId="0" applyNumberFormat="1" applyBorder="1" applyAlignment="1">
      <alignment horizontal="center" vertical="center"/>
    </xf>
    <xf numFmtId="178" fontId="0" fillId="0" borderId="9" xfId="0" applyNumberFormat="1" applyBorder="1" applyAlignment="1">
      <alignment horizontal="center" vertical="center" wrapText="1"/>
    </xf>
    <xf numFmtId="0" fontId="0" fillId="0" borderId="9" xfId="0" applyBorder="1" applyAlignment="1">
      <alignment vertical="center" wrapText="1"/>
    </xf>
    <xf numFmtId="0" fontId="5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14" fillId="0" borderId="9" xfId="0" applyFont="1" applyBorder="1" applyAlignment="1">
      <alignment horizontal="center" vertical="center" wrapText="1"/>
    </xf>
    <xf numFmtId="179" fontId="15" fillId="0" borderId="17" xfId="0"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177" fontId="0" fillId="0" borderId="9" xfId="25" applyNumberFormat="1"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9" xfId="0" applyFont="1" applyBorder="1" applyAlignment="1">
      <alignment horizontal="left" vertical="center"/>
    </xf>
    <xf numFmtId="0" fontId="15" fillId="0" borderId="9" xfId="0" applyFont="1" applyBorder="1" applyAlignment="1">
      <alignment horizontal="left" vertical="center" wrapText="1"/>
    </xf>
    <xf numFmtId="0" fontId="0" fillId="0" borderId="0" xfId="0" applyFont="1" applyFill="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25"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ont="1" applyFill="1" applyBorder="1" applyAlignment="1">
      <alignment vertical="center"/>
    </xf>
    <xf numFmtId="0" fontId="0" fillId="0" borderId="9" xfId="0" applyFont="1" applyFill="1" applyBorder="1" applyAlignment="1">
      <alignment horizontal="left" vertical="center" wrapText="1"/>
    </xf>
    <xf numFmtId="10" fontId="0" fillId="0" borderId="9" xfId="0" applyNumberForma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64"/>
  <sheetViews>
    <sheetView zoomScale="55" zoomScaleNormal="55" zoomScaleSheetLayoutView="70" workbookViewId="0" topLeftCell="A1">
      <pane xSplit="3" ySplit="7" topLeftCell="D22" activePane="bottomRight" state="frozen"/>
      <selection pane="bottomRight" activeCell="A33" sqref="A33:IV33"/>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ht="39.75" customHeight="1">
      <c r="A24" s="19">
        <v>17</v>
      </c>
      <c r="B24" s="23" t="s">
        <v>53</v>
      </c>
      <c r="C24" s="24" t="s">
        <v>54</v>
      </c>
      <c r="D24" s="15">
        <f>'金平'!D24+'龙湖'!D24+'濠江'!D24+'潮阳'!D24+'潮南'!D24+'澄海'!D24+'南澳'!D24</f>
        <v>37193.5446</v>
      </c>
      <c r="E24" s="15">
        <f>'金平'!E24+'龙湖'!E24+'濠江'!E24+'潮阳'!E24+'潮南'!E24+'澄海'!E24+'南澳'!E24</f>
        <v>15265.2246</v>
      </c>
      <c r="F24" s="15">
        <f>'金平'!F24+'龙湖'!F24+'濠江'!F24+'潮阳'!F24+'潮南'!F24+'澄海'!F24+'南澳'!F24</f>
        <v>11959.02</v>
      </c>
      <c r="G24" s="15">
        <f>'金平'!G24+'龙湖'!G24+'濠江'!G24+'潮阳'!G24+'潮南'!G24+'澄海'!G24+'南澳'!G24</f>
        <v>9969.3</v>
      </c>
      <c r="H24" s="15">
        <f>'金平'!H24+'龙湖'!H24+'濠江'!H24+'潮阳'!H24+'潮南'!H24+'澄海'!H24+'南澳'!H24</f>
        <v>15658.894592</v>
      </c>
      <c r="I24" s="15">
        <f>'金平'!I24+'龙湖'!I24+'濠江'!I24+'潮阳'!I24+'潮南'!I24+'澄海'!I24+'南澳'!I24</f>
        <v>5353.224467999999</v>
      </c>
      <c r="J24" s="15">
        <f>'金平'!J24+'龙湖'!J24+'濠江'!J24+'潮阳'!J24+'潮南'!J24+'澄海'!J24+'南澳'!J24</f>
        <v>1540.5998309999998</v>
      </c>
      <c r="K24" s="15">
        <f>'金平'!K24+'龙湖'!K24+'濠江'!K24+'潮阳'!K24+'潮南'!K24+'澄海'!K24+'南澳'!K24</f>
        <v>8765.070293</v>
      </c>
      <c r="L24" s="123">
        <f>H24/D24</f>
        <v>0.42101108567103335</v>
      </c>
      <c r="M24" s="15">
        <f>'金平'!M24+'龙湖'!M24+'濠江'!M24+'潮阳'!M24+'潮南'!M24+'澄海'!M24+'南澳'!M24</f>
        <v>146</v>
      </c>
      <c r="N24" s="15">
        <f>'金平'!N24+'龙湖'!N24+'濠江'!N24+'潮阳'!N24+'潮南'!N24+'澄海'!N24+'南澳'!N24</f>
        <v>114</v>
      </c>
      <c r="O24" s="15">
        <f>'金平'!O24+'龙湖'!O24+'濠江'!O24+'潮阳'!O24+'潮南'!O24+'澄海'!O24+'南澳'!O24</f>
        <v>29</v>
      </c>
      <c r="P24" s="15">
        <f>'金平'!P24+'龙湖'!P24+'濠江'!P24+'潮阳'!P24+'潮南'!P24+'澄海'!P24+'南澳'!P24</f>
        <v>2</v>
      </c>
      <c r="Q24" s="36"/>
      <c r="R24" s="42"/>
    </row>
    <row r="25" spans="1:18" ht="39.75" customHeight="1">
      <c r="A25" s="19">
        <v>18</v>
      </c>
      <c r="B25" s="23"/>
      <c r="C25" s="26" t="s">
        <v>55</v>
      </c>
      <c r="D25" s="15">
        <f>'金平'!D25+'龙湖'!D25+'濠江'!D25+'潮阳'!D25+'潮南'!D25+'澄海'!D25+'南澳'!D25</f>
        <v>8479.1008</v>
      </c>
      <c r="E25" s="15">
        <f>'金平'!E25+'龙湖'!E25+'濠江'!E25+'潮阳'!E25+'潮南'!E25+'澄海'!E25+'南澳'!E25</f>
        <v>5997.5508</v>
      </c>
      <c r="F25" s="15">
        <f>'金平'!F25+'龙湖'!F25+'濠江'!F25+'潮阳'!F25+'潮南'!F25+'澄海'!F25+'南澳'!F25</f>
        <v>2402.95</v>
      </c>
      <c r="G25" s="15">
        <f>'金平'!G25+'龙湖'!G25+'濠江'!G25+'潮阳'!G25+'潮南'!G25+'澄海'!G25+'南澳'!G25</f>
        <v>78.6</v>
      </c>
      <c r="H25" s="15">
        <f>'金平'!H25+'龙湖'!H25+'濠江'!H25+'潮阳'!H25+'潮南'!H25+'澄海'!H25+'南澳'!H25</f>
        <v>3140.8186480000004</v>
      </c>
      <c r="I25" s="15">
        <f>'金平'!I25+'龙湖'!I25+'濠江'!I25+'潮阳'!I25+'潮南'!I25+'澄海'!I25+'南澳'!I25</f>
        <v>2320.728648</v>
      </c>
      <c r="J25" s="15">
        <f>'金平'!J25+'龙湖'!J25+'濠江'!J25+'潮阳'!J25+'潮南'!J25+'澄海'!J25+'南澳'!J25</f>
        <v>748.85</v>
      </c>
      <c r="K25" s="15">
        <f>'金平'!K25+'龙湖'!K25+'濠江'!K25+'潮阳'!K25+'潮南'!K25+'澄海'!K25+'南澳'!K25</f>
        <v>71.24</v>
      </c>
      <c r="L25" s="123">
        <f aca="true" t="shared" si="0" ref="L25:L36">H25/D25</f>
        <v>0.3704188359218468</v>
      </c>
      <c r="M25" s="15">
        <f>'金平'!M25+'龙湖'!M25+'濠江'!M25+'潮阳'!M25+'潮南'!M25+'澄海'!M25+'南澳'!M25</f>
        <v>30</v>
      </c>
      <c r="N25" s="15">
        <f>'金平'!N25+'龙湖'!N25+'濠江'!N25+'潮阳'!N25+'潮南'!N25+'澄海'!N25+'南澳'!N25</f>
        <v>22</v>
      </c>
      <c r="O25" s="15">
        <f>'金平'!O25+'龙湖'!O25+'濠江'!O25+'潮阳'!O25+'潮南'!O25+'澄海'!O25+'南澳'!O25</f>
        <v>8</v>
      </c>
      <c r="P25" s="15">
        <f>'金平'!P25+'龙湖'!P25+'濠江'!P25+'潮阳'!P25+'潮南'!P25+'澄海'!P25+'南澳'!P25</f>
        <v>0</v>
      </c>
      <c r="Q25" s="36"/>
      <c r="R25" s="42"/>
    </row>
    <row r="26" spans="1:18" ht="39.75" customHeight="1">
      <c r="A26" s="19">
        <v>19</v>
      </c>
      <c r="B26" s="23"/>
      <c r="C26" s="26" t="s">
        <v>56</v>
      </c>
      <c r="D26" s="15">
        <f>'金平'!D26+'龙湖'!D26+'濠江'!D26+'潮阳'!D26+'潮南'!D26+'澄海'!D26+'南澳'!D26</f>
        <v>9916.401824999999</v>
      </c>
      <c r="E26" s="15">
        <f>'金平'!E26+'龙湖'!E26+'濠江'!E26+'潮阳'!E26+'潮南'!E26+'澄海'!E26+'南澳'!E26</f>
        <v>2764.5238</v>
      </c>
      <c r="F26" s="15">
        <f>'金平'!F26+'龙湖'!F26+'濠江'!F26+'潮阳'!F26+'潮南'!F26+'澄海'!F26+'南澳'!F26</f>
        <v>3236.878025</v>
      </c>
      <c r="G26" s="15">
        <f>'金平'!G26+'龙湖'!G26+'濠江'!G26+'潮阳'!G26+'潮南'!G26+'澄海'!G26+'南澳'!G26</f>
        <v>3915</v>
      </c>
      <c r="H26" s="15">
        <f>'金平'!H26+'龙湖'!H26+'濠江'!H26+'潮阳'!H26+'潮南'!H26+'澄海'!H26+'南澳'!H26</f>
        <v>4850.585728999999</v>
      </c>
      <c r="I26" s="15">
        <f>'金平'!I26+'龙湖'!I26+'濠江'!I26+'潮阳'!I26+'潮南'!I26+'澄海'!I26+'南澳'!I26</f>
        <v>824.6677619999999</v>
      </c>
      <c r="J26" s="15">
        <f>'金平'!J26+'龙湖'!J26+'濠江'!J26+'潮阳'!J26+'潮南'!J26+'澄海'!J26+'南澳'!J26</f>
        <v>161.38881899999998</v>
      </c>
      <c r="K26" s="15">
        <f>'金平'!K26+'龙湖'!K26+'濠江'!K26+'潮阳'!K26+'潮南'!K26+'澄海'!K26+'南澳'!K26</f>
        <v>3864.529148</v>
      </c>
      <c r="L26" s="123">
        <f t="shared" si="0"/>
        <v>0.4891477588948953</v>
      </c>
      <c r="M26" s="15">
        <f>'金平'!M26+'龙湖'!M26+'濠江'!M26+'潮阳'!M26+'潮南'!M26+'澄海'!M26+'南澳'!M26</f>
        <v>23</v>
      </c>
      <c r="N26" s="15">
        <f>'金平'!N26+'龙湖'!N26+'濠江'!N26+'潮阳'!N26+'潮南'!N26+'澄海'!N26+'南澳'!N26</f>
        <v>16</v>
      </c>
      <c r="O26" s="15">
        <f>'金平'!O26+'龙湖'!O26+'濠江'!O26+'潮阳'!O26+'潮南'!O26+'澄海'!O26+'南澳'!O26</f>
        <v>7</v>
      </c>
      <c r="P26" s="15">
        <f>'金平'!P26+'龙湖'!P26+'濠江'!P26+'潮阳'!P26+'潮南'!P26+'澄海'!P26+'南澳'!P26</f>
        <v>0</v>
      </c>
      <c r="Q26" s="36"/>
      <c r="R26" s="42"/>
    </row>
    <row r="27" spans="1:18" ht="39.75" customHeight="1">
      <c r="A27" s="19">
        <v>20</v>
      </c>
      <c r="B27" s="23"/>
      <c r="C27" s="26" t="s">
        <v>57</v>
      </c>
      <c r="D27" s="15">
        <f>'金平'!D27+'龙湖'!D27+'濠江'!D27+'潮阳'!D27+'潮南'!D27+'澄海'!D27+'南澳'!D27</f>
        <v>1746.52</v>
      </c>
      <c r="E27" s="15">
        <f>'金平'!E27+'龙湖'!E27+'濠江'!E27+'潮阳'!E27+'潮南'!E27+'澄海'!E27+'南澳'!E27</f>
        <v>173.88</v>
      </c>
      <c r="F27" s="15">
        <f>'金平'!F27+'龙湖'!F27+'濠江'!F27+'潮阳'!F27+'潮南'!F27+'澄海'!F27+'南澳'!F27</f>
        <v>680.6</v>
      </c>
      <c r="G27" s="15">
        <f>'金平'!G27+'龙湖'!G27+'濠江'!G27+'潮阳'!G27+'潮南'!G27+'澄海'!G27+'南澳'!G27</f>
        <v>892.04</v>
      </c>
      <c r="H27" s="15">
        <f>'金平'!H27+'龙湖'!H27+'濠江'!H27+'潮阳'!H27+'潮南'!H27+'澄海'!H27+'南澳'!H27</f>
        <v>684.771797</v>
      </c>
      <c r="I27" s="15">
        <f>'金平'!I27+'龙湖'!I27+'濠江'!I27+'潮阳'!I27+'潮南'!I27+'澄海'!I27+'南澳'!I27</f>
        <v>105.866769</v>
      </c>
      <c r="J27" s="15">
        <f>'金平'!J27+'龙湖'!J27+'濠江'!J27+'潮阳'!J27+'潮南'!J27+'澄海'!J27+'南澳'!J27</f>
        <v>415.445028</v>
      </c>
      <c r="K27" s="15">
        <f>'金平'!K27+'龙湖'!K27+'濠江'!K27+'潮阳'!K27+'潮南'!K27+'澄海'!K27+'南澳'!K27</f>
        <v>163.45999999999998</v>
      </c>
      <c r="L27" s="123">
        <f t="shared" si="0"/>
        <v>0.39207784451366146</v>
      </c>
      <c r="M27" s="15">
        <f>'金平'!M27+'龙湖'!M27+'濠江'!M27+'潮阳'!M27+'潮南'!M27+'澄海'!M27+'南澳'!M27</f>
        <v>20</v>
      </c>
      <c r="N27" s="15">
        <f>'金平'!N27+'龙湖'!N27+'濠江'!N27+'潮阳'!N27+'潮南'!N27+'澄海'!N27+'南澳'!N27</f>
        <v>18</v>
      </c>
      <c r="O27" s="15">
        <f>'金平'!O27+'龙湖'!O27+'濠江'!O27+'潮阳'!O27+'潮南'!O27+'澄海'!O27+'南澳'!O27</f>
        <v>2</v>
      </c>
      <c r="P27" s="15">
        <f>'金平'!P27+'龙湖'!P27+'濠江'!P27+'潮阳'!P27+'潮南'!P27+'澄海'!P27+'南澳'!P27</f>
        <v>0</v>
      </c>
      <c r="Q27" s="36"/>
      <c r="R27" s="42"/>
    </row>
    <row r="28" spans="1:18" ht="39.75" customHeight="1">
      <c r="A28" s="19">
        <v>21</v>
      </c>
      <c r="B28" s="23"/>
      <c r="C28" s="26" t="s">
        <v>58</v>
      </c>
      <c r="D28" s="15">
        <f>'金平'!D28+'龙湖'!D28+'濠江'!D28+'潮阳'!D28+'潮南'!D28+'澄海'!D28+'南澳'!D28</f>
        <v>2935.3700000000003</v>
      </c>
      <c r="E28" s="15">
        <f>'金平'!E28+'龙湖'!E28+'濠江'!E28+'潮阳'!E28+'潮南'!E28+'澄海'!E28+'南澳'!E28</f>
        <v>700</v>
      </c>
      <c r="F28" s="15">
        <f>'金平'!F28+'龙湖'!F28+'濠江'!F28+'潮阳'!F28+'潮南'!F28+'澄海'!F28+'南澳'!F28</f>
        <v>1321.7</v>
      </c>
      <c r="G28" s="15">
        <f>'金平'!G28+'龙湖'!G28+'濠江'!G28+'潮阳'!G28+'潮南'!G28+'澄海'!G28+'南澳'!G28</f>
        <v>913.67</v>
      </c>
      <c r="H28" s="15">
        <f>'金平'!H28+'龙湖'!H28+'濠江'!H28+'潮阳'!H28+'潮南'!H28+'澄海'!H28+'南澳'!H28</f>
        <v>830.715782</v>
      </c>
      <c r="I28" s="15">
        <f>'金平'!I28+'龙湖'!I28+'濠江'!I28+'潮阳'!I28+'潮南'!I28+'澄海'!I28+'南澳'!I28</f>
        <v>150.417187</v>
      </c>
      <c r="J28" s="15">
        <f>'金平'!J28+'龙湖'!J28+'濠江'!J28+'潮阳'!J28+'潮南'!J28+'澄海'!J28+'南澳'!J28</f>
        <v>50.02266</v>
      </c>
      <c r="K28" s="15">
        <f>'金平'!K28+'龙湖'!K28+'濠江'!K28+'潮阳'!K28+'潮南'!K28+'澄海'!K28+'南澳'!K28</f>
        <v>630.275935</v>
      </c>
      <c r="L28" s="123">
        <f t="shared" si="0"/>
        <v>0.28300206856375854</v>
      </c>
      <c r="M28" s="15">
        <f>'金平'!M28+'龙湖'!M28+'濠江'!M28+'潮阳'!M28+'潮南'!M28+'澄海'!M28+'南澳'!M28</f>
        <v>7</v>
      </c>
      <c r="N28" s="15">
        <f>'金平'!N28+'龙湖'!N28+'濠江'!N28+'潮阳'!N28+'潮南'!N28+'澄海'!N28+'南澳'!N28</f>
        <v>4</v>
      </c>
      <c r="O28" s="15">
        <f>'金平'!O28+'龙湖'!O28+'濠江'!O28+'潮阳'!O28+'潮南'!O28+'澄海'!O28+'南澳'!O28</f>
        <v>2</v>
      </c>
      <c r="P28" s="15">
        <f>'金平'!P28+'龙湖'!P28+'濠江'!P28+'潮阳'!P28+'潮南'!P28+'澄海'!P28+'南澳'!P28</f>
        <v>1</v>
      </c>
      <c r="Q28" s="36"/>
      <c r="R28" s="42"/>
    </row>
    <row r="29" spans="1:18" ht="39.75" customHeight="1">
      <c r="A29" s="19">
        <v>22</v>
      </c>
      <c r="B29" s="23"/>
      <c r="C29" s="21" t="s">
        <v>59</v>
      </c>
      <c r="D29" s="15">
        <f>'金平'!D29+'龙湖'!D29+'濠江'!D29+'潮阳'!D29+'潮南'!D29+'澄海'!D29+'南澳'!D29</f>
        <v>3493.17</v>
      </c>
      <c r="E29" s="15">
        <f>'金平'!E29+'龙湖'!E29+'濠江'!E29+'潮阳'!E29+'潮南'!E29+'澄海'!E29+'南澳'!E29</f>
        <v>2178</v>
      </c>
      <c r="F29" s="15">
        <f>'金平'!F29+'龙湖'!F29+'濠江'!F29+'潮阳'!F29+'潮南'!F29+'澄海'!F29+'南澳'!F29</f>
        <v>1178.17</v>
      </c>
      <c r="G29" s="15">
        <f>'金平'!G29+'龙湖'!G29+'濠江'!G29+'潮阳'!G29+'潮南'!G29+'澄海'!G29+'南澳'!G29</f>
        <v>137</v>
      </c>
      <c r="H29" s="15">
        <f>'金平'!H29+'龙湖'!H29+'濠江'!H29+'潮阳'!H29+'潮南'!H29+'澄海'!H29+'南澳'!H29</f>
        <v>769.8992820000001</v>
      </c>
      <c r="I29" s="15">
        <f>'金平'!I29+'龙湖'!I29+'濠江'!I29+'潮阳'!I29+'潮南'!I29+'澄海'!I29+'南澳'!I29</f>
        <v>499.05</v>
      </c>
      <c r="J29" s="15">
        <f>'金平'!J29+'龙湖'!J29+'濠江'!J29+'潮阳'!J29+'潮南'!J29+'澄海'!J29+'南澳'!J29</f>
        <v>153.28928200000001</v>
      </c>
      <c r="K29" s="15">
        <f>'金平'!K29+'龙湖'!K29+'濠江'!K29+'潮阳'!K29+'潮南'!K29+'澄海'!K29+'南澳'!K29</f>
        <v>117.56</v>
      </c>
      <c r="L29" s="123">
        <f t="shared" si="0"/>
        <v>0.22040132086328465</v>
      </c>
      <c r="M29" s="15">
        <f>'金平'!M29+'龙湖'!M29+'濠江'!M29+'潮阳'!M29+'潮南'!M29+'澄海'!M29+'南澳'!M29</f>
        <v>23</v>
      </c>
      <c r="N29" s="15">
        <f>'金平'!N29+'龙湖'!N29+'濠江'!N29+'潮阳'!N29+'潮南'!N29+'澄海'!N29+'南澳'!N29</f>
        <v>18</v>
      </c>
      <c r="O29" s="15">
        <f>'金平'!O29+'龙湖'!O29+'濠江'!O29+'潮阳'!O29+'潮南'!O29+'澄海'!O29+'南澳'!O29</f>
        <v>4</v>
      </c>
      <c r="P29" s="15">
        <f>'金平'!P29+'龙湖'!P29+'濠江'!P29+'潮阳'!P29+'潮南'!P29+'澄海'!P29+'南澳'!P29</f>
        <v>1</v>
      </c>
      <c r="Q29" s="36"/>
      <c r="R29" s="42"/>
    </row>
    <row r="30" spans="1:18" ht="39.75" customHeight="1">
      <c r="A30" s="19">
        <v>23</v>
      </c>
      <c r="B30" s="23"/>
      <c r="C30" s="21" t="s">
        <v>60</v>
      </c>
      <c r="D30" s="15">
        <f>'金平'!D30+'龙湖'!D30+'濠江'!D30+'潮阳'!D30+'潮南'!D30+'澄海'!D30+'南澳'!D30</f>
        <v>2739.05</v>
      </c>
      <c r="E30" s="15">
        <f>'金平'!E30+'龙湖'!E30+'濠江'!E30+'潮阳'!E30+'潮南'!E30+'澄海'!E30+'南澳'!E30</f>
        <v>1671.13</v>
      </c>
      <c r="F30" s="15">
        <f>'金平'!F30+'龙湖'!F30+'濠江'!F30+'潮阳'!F30+'潮南'!F30+'澄海'!F30+'南澳'!F30</f>
        <v>1067.92</v>
      </c>
      <c r="G30" s="15">
        <f>'金平'!G30+'龙湖'!G30+'濠江'!G30+'潮阳'!G30+'潮南'!G30+'澄海'!G30+'南澳'!G30</f>
        <v>0</v>
      </c>
      <c r="H30" s="15">
        <f>'金平'!H30+'龙湖'!H30+'濠江'!H30+'潮阳'!H30+'潮南'!H30+'澄海'!H30+'南澳'!H30</f>
        <v>797.59</v>
      </c>
      <c r="I30" s="15">
        <f>'金平'!I30+'龙湖'!I30+'濠江'!I30+'潮阳'!I30+'潮南'!I30+'澄海'!I30+'南澳'!I30</f>
        <v>797.59</v>
      </c>
      <c r="J30" s="15">
        <f>'金平'!J30+'龙湖'!J30+'濠江'!J30+'潮阳'!J30+'潮南'!J30+'澄海'!J30+'南澳'!J30</f>
        <v>0</v>
      </c>
      <c r="K30" s="15">
        <f>'金平'!K30+'龙湖'!K30+'濠江'!K30+'潮阳'!K30+'潮南'!K30+'澄海'!K30+'南澳'!K30</f>
        <v>0</v>
      </c>
      <c r="L30" s="123">
        <f t="shared" si="0"/>
        <v>0.2911922016757635</v>
      </c>
      <c r="M30" s="15">
        <f>'金平'!M30+'龙湖'!M30+'濠江'!M30+'潮阳'!M30+'潮南'!M30+'澄海'!M30+'南澳'!M30</f>
        <v>7</v>
      </c>
      <c r="N30" s="15">
        <f>'金平'!N30+'龙湖'!N30+'濠江'!N30+'潮阳'!N30+'潮南'!N30+'澄海'!N30+'南澳'!N30</f>
        <v>6</v>
      </c>
      <c r="O30" s="15">
        <f>'金平'!O30+'龙湖'!O30+'濠江'!O30+'潮阳'!O30+'潮南'!O30+'澄海'!O30+'南澳'!O30</f>
        <v>1</v>
      </c>
      <c r="P30" s="15">
        <f>'金平'!P30+'龙湖'!P30+'濠江'!P30+'潮阳'!P30+'潮南'!P30+'澄海'!P30+'南澳'!P30</f>
        <v>0</v>
      </c>
      <c r="Q30" s="36"/>
      <c r="R30" s="42"/>
    </row>
    <row r="31" spans="1:18" ht="39.75" customHeight="1">
      <c r="A31" s="19">
        <v>24</v>
      </c>
      <c r="B31" s="23"/>
      <c r="C31" s="21" t="s">
        <v>61</v>
      </c>
      <c r="D31" s="15">
        <f>'金平'!D31+'龙湖'!D31+'濠江'!D31+'潮阳'!D31+'潮南'!D31+'澄海'!D31+'南澳'!D31</f>
        <v>4923.741975</v>
      </c>
      <c r="E31" s="15">
        <f>'金平'!E31+'龙湖'!E31+'濠江'!E31+'潮阳'!E31+'潮南'!E31+'澄海'!E31+'南澳'!E31</f>
        <v>1258.5099999999998</v>
      </c>
      <c r="F31" s="15">
        <f>'金平'!F31+'龙湖'!F31+'濠江'!F31+'潮阳'!F31+'潮南'!F31+'澄海'!F31+'南澳'!F31</f>
        <v>1665.231975</v>
      </c>
      <c r="G31" s="15">
        <f>'金平'!G31+'龙湖'!G31+'濠江'!G31+'潮阳'!G31+'潮南'!G31+'澄海'!G31+'南澳'!G31</f>
        <v>2000</v>
      </c>
      <c r="H31" s="15">
        <f>'金平'!H31+'龙湖'!H31+'濠江'!H31+'潮阳'!H31+'潮南'!H31+'澄海'!H31+'南澳'!H31</f>
        <v>2596.24</v>
      </c>
      <c r="I31" s="15">
        <f>'金平'!I31+'龙湖'!I31+'濠江'!I31+'潮阳'!I31+'潮南'!I31+'澄海'!I31+'南澳'!I31</f>
        <v>596.24</v>
      </c>
      <c r="J31" s="15">
        <f>'金平'!J31+'龙湖'!J31+'濠江'!J31+'潮阳'!J31+'潮南'!J31+'澄海'!J31+'南澳'!J31</f>
        <v>0</v>
      </c>
      <c r="K31" s="15">
        <f>'金平'!K31+'龙湖'!K31+'濠江'!K31+'潮阳'!K31+'潮南'!K31+'澄海'!K31+'南澳'!K31</f>
        <v>2000</v>
      </c>
      <c r="L31" s="123">
        <f t="shared" si="0"/>
        <v>0.527290019091628</v>
      </c>
      <c r="M31" s="15">
        <f>'金平'!M31+'龙湖'!M31+'濠江'!M31+'潮阳'!M31+'潮南'!M31+'澄海'!M31+'南澳'!M31</f>
        <v>8</v>
      </c>
      <c r="N31" s="15">
        <f>'金平'!N31+'龙湖'!N31+'濠江'!N31+'潮阳'!N31+'潮南'!N31+'澄海'!N31+'南澳'!N31</f>
        <v>6</v>
      </c>
      <c r="O31" s="15">
        <f>'金平'!O31+'龙湖'!O31+'濠江'!O31+'潮阳'!O31+'潮南'!O31+'澄海'!O31+'南澳'!O31</f>
        <v>2</v>
      </c>
      <c r="P31" s="15">
        <f>'金平'!P31+'龙湖'!P31+'濠江'!P31+'潮阳'!P31+'潮南'!P31+'澄海'!P31+'南澳'!P31</f>
        <v>0</v>
      </c>
      <c r="Q31" s="36"/>
      <c r="R31" s="42"/>
    </row>
    <row r="32" spans="1:18" ht="39.75" customHeight="1">
      <c r="A32" s="19">
        <v>25</v>
      </c>
      <c r="B32" s="23"/>
      <c r="C32" s="21" t="s">
        <v>62</v>
      </c>
      <c r="D32" s="15">
        <f>'金平'!D32+'龙湖'!D32+'濠江'!D32+'潮阳'!D32+'潮南'!D32+'澄海'!D32+'南澳'!D32</f>
        <v>100</v>
      </c>
      <c r="E32" s="15">
        <f>'金平'!E32+'龙湖'!E32+'濠江'!E32+'潮阳'!E32+'潮南'!E32+'澄海'!E32+'南澳'!E32</f>
        <v>80</v>
      </c>
      <c r="F32" s="15">
        <f>'金平'!F32+'龙湖'!F32+'濠江'!F32+'潮阳'!F32+'潮南'!F32+'澄海'!F32+'南澳'!F32</f>
        <v>0</v>
      </c>
      <c r="G32" s="15">
        <f>'金平'!G32+'龙湖'!G32+'濠江'!G32+'潮阳'!G32+'潮南'!G32+'澄海'!G32+'南澳'!G32</f>
        <v>20</v>
      </c>
      <c r="H32" s="15">
        <f>'金平'!H32+'龙湖'!H32+'濠江'!H32+'潮阳'!H32+'潮南'!H32+'澄海'!H32+'南澳'!H32</f>
        <v>32.123395</v>
      </c>
      <c r="I32" s="15">
        <f>'金平'!I32+'龙湖'!I32+'濠江'!I32+'潮阳'!I32+'潮南'!I32+'澄海'!I32+'南澳'!I32</f>
        <v>30.780595</v>
      </c>
      <c r="J32" s="15">
        <f>'金平'!J32+'龙湖'!J32+'濠江'!J32+'潮阳'!J32+'潮南'!J32+'澄海'!J32+'南澳'!J32</f>
        <v>0</v>
      </c>
      <c r="K32" s="15">
        <f>'金平'!K32+'龙湖'!K32+'濠江'!K32+'潮阳'!K32+'潮南'!K32+'澄海'!K32+'南澳'!K32</f>
        <v>1.3428</v>
      </c>
      <c r="L32" s="123">
        <f t="shared" si="0"/>
        <v>0.32123395000000005</v>
      </c>
      <c r="M32" s="15">
        <f>'金平'!M32+'龙湖'!M32+'濠江'!M32+'潮阳'!M32+'潮南'!M32+'澄海'!M32+'南澳'!M32</f>
        <v>3</v>
      </c>
      <c r="N32" s="15">
        <f>'金平'!N32+'龙湖'!N32+'濠江'!N32+'潮阳'!N32+'潮南'!N32+'澄海'!N32+'南澳'!N32</f>
        <v>2</v>
      </c>
      <c r="O32" s="15">
        <f>'金平'!O32+'龙湖'!O32+'濠江'!O32+'潮阳'!O32+'潮南'!O32+'澄海'!O32+'南澳'!O32</f>
        <v>1</v>
      </c>
      <c r="P32" s="15">
        <f>'金平'!P32+'龙湖'!P32+'濠江'!P32+'潮阳'!P32+'潮南'!P32+'澄海'!P32+'南澳'!P32</f>
        <v>0</v>
      </c>
      <c r="Q32" s="36"/>
      <c r="R32" s="42"/>
    </row>
    <row r="33" spans="1:18" ht="39.75" customHeight="1">
      <c r="A33" s="19">
        <v>26</v>
      </c>
      <c r="B33" s="23"/>
      <c r="C33" s="26" t="s">
        <v>63</v>
      </c>
      <c r="D33" s="15">
        <f>'金平'!D33+'龙湖'!D33+'濠江'!D33+'潮阳'!D33+'潮南'!D33+'澄海'!D33+'南澳'!D33</f>
        <v>491</v>
      </c>
      <c r="E33" s="15">
        <f>'金平'!E33+'龙湖'!E33+'濠江'!E33+'潮阳'!E33+'潮南'!E33+'澄海'!E33+'南澳'!E33</f>
        <v>213.63</v>
      </c>
      <c r="F33" s="15">
        <f>'金平'!F33+'龙湖'!F33+'濠江'!F33+'潮阳'!F33+'潮南'!F33+'澄海'!F33+'南澳'!F33</f>
        <v>15.57</v>
      </c>
      <c r="G33" s="15">
        <f>'金平'!G33+'龙湖'!G33+'濠江'!G33+'潮阳'!G33+'潮南'!G33+'澄海'!G33+'南澳'!G33</f>
        <v>261.8</v>
      </c>
      <c r="H33" s="15">
        <f>'金平'!H33+'龙湖'!H33+'濠江'!H33+'潮阳'!H33+'潮南'!H33+'澄海'!H33+'南澳'!H33</f>
        <v>177.50241</v>
      </c>
      <c r="I33" s="15">
        <f>'金平'!I33+'龙湖'!I33+'濠江'!I33+'潮阳'!I33+'潮南'!I33+'澄海'!I33+'南澳'!I33</f>
        <v>0</v>
      </c>
      <c r="J33" s="15">
        <f>'金平'!J33+'龙湖'!J33+'濠江'!J33+'潮阳'!J33+'潮南'!J33+'澄海'!J33+'南澳'!J33</f>
        <v>4.5</v>
      </c>
      <c r="K33" s="15">
        <f>'金平'!K33+'龙湖'!K33+'濠江'!K33+'潮阳'!K33+'潮南'!K33+'澄海'!K33+'南澳'!K33</f>
        <v>173.00241</v>
      </c>
      <c r="L33" s="123">
        <f t="shared" si="0"/>
        <v>0.3615120366598778</v>
      </c>
      <c r="M33" s="15">
        <f>'金平'!M33+'龙湖'!M33+'濠江'!M33+'潮阳'!M33+'潮南'!M33+'澄海'!M33+'南澳'!M33</f>
        <v>9</v>
      </c>
      <c r="N33" s="15">
        <f>'金平'!N33+'龙湖'!N33+'濠江'!N33+'潮阳'!N33+'潮南'!N33+'澄海'!N33+'南澳'!N33</f>
        <v>8</v>
      </c>
      <c r="O33" s="15">
        <f>'金平'!O33+'龙湖'!O33+'濠江'!O33+'潮阳'!O33+'潮南'!O33+'澄海'!O33+'南澳'!O33</f>
        <v>1</v>
      </c>
      <c r="P33" s="15">
        <f>'金平'!P33+'龙湖'!P33+'濠江'!P33+'潮阳'!P33+'潮南'!P33+'澄海'!P33+'南澳'!P33</f>
        <v>0</v>
      </c>
      <c r="Q33" s="36"/>
      <c r="R33" s="42"/>
    </row>
    <row r="34" spans="1:18" ht="39.75" customHeight="1">
      <c r="A34" s="19">
        <v>27</v>
      </c>
      <c r="B34" s="23"/>
      <c r="C34" s="26" t="s">
        <v>64</v>
      </c>
      <c r="D34" s="15">
        <f>'金平'!D34+'龙湖'!D34+'濠江'!D34+'潮阳'!D34+'潮南'!D34+'澄海'!D34+'南澳'!D34</f>
        <v>0</v>
      </c>
      <c r="E34" s="15">
        <f>'金平'!E34+'龙湖'!E34+'濠江'!E34+'潮阳'!E34+'潮南'!E34+'澄海'!E34+'南澳'!E34</f>
        <v>0</v>
      </c>
      <c r="F34" s="15">
        <f>'金平'!F34+'龙湖'!F34+'濠江'!F34+'潮阳'!F34+'潮南'!F34+'澄海'!F34+'南澳'!F34</f>
        <v>0</v>
      </c>
      <c r="G34" s="15">
        <f>'金平'!G34+'龙湖'!G34+'濠江'!G34+'潮阳'!G34+'潮南'!G34+'澄海'!G34+'南澳'!G34</f>
        <v>0</v>
      </c>
      <c r="H34" s="15">
        <f>'金平'!H34+'龙湖'!H34+'濠江'!H34+'潮阳'!H34+'潮南'!H34+'澄海'!H34+'南澳'!H34</f>
        <v>0</v>
      </c>
      <c r="I34" s="15">
        <f>'金平'!I34+'龙湖'!I34+'濠江'!I34+'潮阳'!I34+'潮南'!I34+'澄海'!I34+'南澳'!I34</f>
        <v>0</v>
      </c>
      <c r="J34" s="15">
        <f>'金平'!J34+'龙湖'!J34+'濠江'!J34+'潮阳'!J34+'潮南'!J34+'澄海'!J34+'南澳'!J34</f>
        <v>0</v>
      </c>
      <c r="K34" s="15">
        <f>'金平'!K34+'龙湖'!K34+'濠江'!K34+'潮阳'!K34+'潮南'!K34+'澄海'!K34+'南澳'!K34</f>
        <v>0</v>
      </c>
      <c r="L34" s="123">
        <v>0</v>
      </c>
      <c r="M34" s="15">
        <f>'金平'!M34+'龙湖'!M34+'濠江'!M34+'潮阳'!M34+'潮南'!M34+'澄海'!M34+'南澳'!M34</f>
        <v>0</v>
      </c>
      <c r="N34" s="15">
        <f>'金平'!N34+'龙湖'!N34+'濠江'!N34+'潮阳'!N34+'潮南'!N34+'澄海'!N34+'南澳'!N34</f>
        <v>0</v>
      </c>
      <c r="O34" s="15">
        <f>'金平'!O34+'龙湖'!O34+'濠江'!O34+'潮阳'!O34+'潮南'!O34+'澄海'!O34+'南澳'!O34</f>
        <v>0</v>
      </c>
      <c r="P34" s="15">
        <f>'金平'!P34+'龙湖'!P34+'濠江'!P34+'潮阳'!P34+'潮南'!P34+'澄海'!P34+'南澳'!P34</f>
        <v>0</v>
      </c>
      <c r="Q34" s="36"/>
      <c r="R34" s="42"/>
    </row>
    <row r="35" spans="1:18" ht="39.75" customHeight="1">
      <c r="A35" s="19">
        <v>28</v>
      </c>
      <c r="B35" s="23"/>
      <c r="C35" s="26" t="s">
        <v>65</v>
      </c>
      <c r="D35" s="15">
        <f>'金平'!D35+'龙湖'!D35+'濠江'!D35+'潮阳'!D35+'潮南'!D35+'澄海'!D35+'南澳'!D35</f>
        <v>228</v>
      </c>
      <c r="E35" s="15">
        <f>'金平'!E35+'龙湖'!E35+'濠江'!E35+'潮阳'!E35+'潮南'!E35+'澄海'!E35+'南澳'!E35</f>
        <v>228</v>
      </c>
      <c r="F35" s="15">
        <f>'金平'!F35+'龙湖'!F35+'濠江'!F35+'潮阳'!F35+'潮南'!F35+'澄海'!F35+'南澳'!F35</f>
        <v>0</v>
      </c>
      <c r="G35" s="15">
        <f>'金平'!G35+'龙湖'!G35+'濠江'!G35+'潮阳'!G35+'潮南'!G35+'澄海'!G35+'南澳'!G35</f>
        <v>0</v>
      </c>
      <c r="H35" s="15">
        <f>'金平'!H35+'龙湖'!H35+'濠江'!H35+'潮阳'!H35+'潮南'!H35+'澄海'!H35+'南澳'!H35</f>
        <v>27.883507</v>
      </c>
      <c r="I35" s="15">
        <f>'金平'!I35+'龙湖'!I35+'濠江'!I35+'潮阳'!I35+'潮南'!I35+'澄海'!I35+'南澳'!I35</f>
        <v>27.883507</v>
      </c>
      <c r="J35" s="15">
        <f>'金平'!J35+'龙湖'!J35+'濠江'!J35+'潮阳'!J35+'潮南'!J35+'澄海'!J35+'南澳'!J35</f>
        <v>0</v>
      </c>
      <c r="K35" s="15">
        <f>'金平'!K35+'龙湖'!K35+'濠江'!K35+'潮阳'!K35+'潮南'!K35+'澄海'!K35+'南澳'!K35</f>
        <v>0</v>
      </c>
      <c r="L35" s="123">
        <f t="shared" si="0"/>
        <v>0.12229608333333335</v>
      </c>
      <c r="M35" s="15">
        <f>'金平'!M35+'龙湖'!M35+'濠江'!M35+'潮阳'!M35+'潮南'!M35+'澄海'!M35+'南澳'!M35</f>
        <v>6</v>
      </c>
      <c r="N35" s="15">
        <f>'金平'!N35+'龙湖'!N35+'濠江'!N35+'潮阳'!N35+'潮南'!N35+'澄海'!N35+'南澳'!N35</f>
        <v>5</v>
      </c>
      <c r="O35" s="15">
        <f>'金平'!O35+'龙湖'!O35+'濠江'!O35+'潮阳'!O35+'潮南'!O35+'澄海'!O35+'南澳'!O35</f>
        <v>1</v>
      </c>
      <c r="P35" s="15">
        <f>'金平'!P35+'龙湖'!P35+'濠江'!P35+'潮阳'!P35+'潮南'!P35+'澄海'!P35+'南澳'!P35</f>
        <v>0</v>
      </c>
      <c r="Q35" s="36"/>
      <c r="R35" s="42"/>
    </row>
    <row r="36" spans="1:18" ht="39.75" customHeight="1">
      <c r="A36" s="19">
        <v>29</v>
      </c>
      <c r="B36" s="23"/>
      <c r="C36" s="26" t="s">
        <v>66</v>
      </c>
      <c r="D36" s="15">
        <f>'金平'!D36+'龙湖'!D36+'濠江'!D36+'潮阳'!D36+'潮南'!D36+'澄海'!D36+'南澳'!D36</f>
        <v>2141.19</v>
      </c>
      <c r="E36" s="15">
        <f>'金平'!E36+'龙湖'!E36+'濠江'!E36+'潮阳'!E36+'潮南'!E36+'澄海'!E36+'南澳'!E36</f>
        <v>0</v>
      </c>
      <c r="F36" s="15">
        <f>'金平'!F36+'龙湖'!F36+'濠江'!F36+'潮阳'!F36+'潮南'!F36+'澄海'!F36+'南澳'!F36</f>
        <v>390</v>
      </c>
      <c r="G36" s="15">
        <f>'金平'!G36+'龙湖'!G36+'濠江'!G36+'潮阳'!G36+'潮南'!G36+'澄海'!G36+'南澳'!G36</f>
        <v>1751.19</v>
      </c>
      <c r="H36" s="15">
        <f>'金平'!H36+'龙湖'!H36+'濠江'!H36+'潮阳'!H36+'潮南'!H36+'澄海'!H36+'南澳'!H36</f>
        <v>1750.764042</v>
      </c>
      <c r="I36" s="15">
        <f>'金平'!I36+'龙湖'!I36+'濠江'!I36+'潮阳'!I36+'潮南'!I36+'澄海'!I36+'南澳'!I36</f>
        <v>0</v>
      </c>
      <c r="J36" s="15">
        <f>'金平'!J36+'龙湖'!J36+'濠江'!J36+'潮阳'!J36+'潮南'!J36+'澄海'!J36+'南澳'!J36</f>
        <v>7.104042</v>
      </c>
      <c r="K36" s="15">
        <f>'金平'!K36+'龙湖'!K36+'濠江'!K36+'潮阳'!K36+'潮南'!K36+'澄海'!K36+'南澳'!K36</f>
        <v>1743.66</v>
      </c>
      <c r="L36" s="123">
        <f t="shared" si="0"/>
        <v>0.8176593585809759</v>
      </c>
      <c r="M36" s="15">
        <f>'金平'!M36+'龙湖'!M36+'濠江'!M36+'潮阳'!M36+'潮南'!M36+'澄海'!M36+'南澳'!M36</f>
        <v>10</v>
      </c>
      <c r="N36" s="15">
        <f>'金平'!N36+'龙湖'!N36+'濠江'!N36+'潮阳'!N36+'潮南'!N36+'澄海'!N36+'南澳'!N36</f>
        <v>9</v>
      </c>
      <c r="O36" s="15">
        <f>'金平'!O36+'龙湖'!O36+'濠江'!O36+'潮阳'!O36+'潮南'!O36+'澄海'!O36+'南澳'!O36</f>
        <v>1</v>
      </c>
      <c r="P36" s="15">
        <f>'金平'!P36+'龙湖'!P36+'濠江'!P36+'潮阳'!P36+'潮南'!P36+'澄海'!P36+'南澳'!P36</f>
        <v>0</v>
      </c>
      <c r="Q36" s="36"/>
      <c r="R36" s="42"/>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2.xml><?xml version="1.0" encoding="utf-8"?>
<worksheet xmlns="http://schemas.openxmlformats.org/spreadsheetml/2006/main" xmlns:r="http://schemas.openxmlformats.org/officeDocument/2006/relationships">
  <sheetPr>
    <pageSetUpPr fitToPage="1"/>
  </sheetPr>
  <dimension ref="A1:R64"/>
  <sheetViews>
    <sheetView zoomScale="55" zoomScaleNormal="55" zoomScaleSheetLayoutView="70" workbookViewId="0" topLeftCell="A1">
      <pane xSplit="3" ySplit="7" topLeftCell="D18" activePane="bottomRight" state="frozen"/>
      <selection pane="bottomRight" activeCell="A33" sqref="A33:IV33"/>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102</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s="114" customFormat="1" ht="39.75" customHeight="1">
      <c r="A24" s="89">
        <v>17</v>
      </c>
      <c r="B24" s="115" t="s">
        <v>53</v>
      </c>
      <c r="C24" s="20" t="s">
        <v>54</v>
      </c>
      <c r="D24" s="116">
        <f>SUM(D25:D35)</f>
        <v>4007.6</v>
      </c>
      <c r="E24" s="116">
        <f aca="true" t="shared" si="0" ref="E24:P24">SUM(E25:E35)</f>
        <v>3660</v>
      </c>
      <c r="F24" s="116">
        <f t="shared" si="0"/>
        <v>80</v>
      </c>
      <c r="G24" s="116">
        <f t="shared" si="0"/>
        <v>267.6</v>
      </c>
      <c r="H24" s="116">
        <f t="shared" si="0"/>
        <v>392.24</v>
      </c>
      <c r="I24" s="116">
        <f t="shared" si="0"/>
        <v>299.64</v>
      </c>
      <c r="J24" s="116">
        <f t="shared" si="0"/>
        <v>0</v>
      </c>
      <c r="K24" s="116">
        <f t="shared" si="0"/>
        <v>92.6</v>
      </c>
      <c r="L24" s="116">
        <f t="shared" si="0"/>
        <v>0.1994588280831686</v>
      </c>
      <c r="M24" s="116">
        <f t="shared" si="0"/>
        <v>12</v>
      </c>
      <c r="N24" s="116">
        <f t="shared" si="0"/>
        <v>11</v>
      </c>
      <c r="O24" s="116">
        <f t="shared" si="0"/>
        <v>1</v>
      </c>
      <c r="P24" s="116">
        <f t="shared" si="0"/>
        <v>0</v>
      </c>
      <c r="Q24" s="120"/>
      <c r="R24" s="121"/>
    </row>
    <row r="25" spans="1:18" s="114" customFormat="1" ht="39.75" customHeight="1">
      <c r="A25" s="89">
        <v>18</v>
      </c>
      <c r="B25" s="115"/>
      <c r="C25" s="21" t="s">
        <v>55</v>
      </c>
      <c r="D25" s="116">
        <f aca="true" t="shared" si="1" ref="D25:D29">E25+F25+G25</f>
        <v>3148.22</v>
      </c>
      <c r="E25" s="116">
        <v>3081.62</v>
      </c>
      <c r="F25" s="116">
        <v>0</v>
      </c>
      <c r="G25" s="116">
        <v>66.6</v>
      </c>
      <c r="H25" s="116">
        <f aca="true" t="shared" si="2" ref="H25:H29">I25+J25+K25</f>
        <v>366.24</v>
      </c>
      <c r="I25" s="116">
        <v>299.64</v>
      </c>
      <c r="J25" s="116">
        <v>0</v>
      </c>
      <c r="K25" s="116">
        <v>66.6</v>
      </c>
      <c r="L25" s="118">
        <f aca="true" t="shared" si="3" ref="L24:L27">H25/D25</f>
        <v>0.11633240370749186</v>
      </c>
      <c r="M25" s="119">
        <v>6</v>
      </c>
      <c r="N25" s="119">
        <v>6</v>
      </c>
      <c r="O25" s="119"/>
      <c r="P25" s="119"/>
      <c r="Q25" s="122" t="s">
        <v>103</v>
      </c>
      <c r="R25" s="121"/>
    </row>
    <row r="26" spans="1:18" ht="39.75" customHeight="1">
      <c r="A26" s="19">
        <v>19</v>
      </c>
      <c r="B26" s="23"/>
      <c r="C26" s="26" t="s">
        <v>56</v>
      </c>
      <c r="D26" s="15"/>
      <c r="E26" s="15"/>
      <c r="F26" s="15"/>
      <c r="G26" s="15"/>
      <c r="H26" s="15"/>
      <c r="I26" s="15"/>
      <c r="J26" s="15"/>
      <c r="K26" s="15"/>
      <c r="L26" s="37"/>
      <c r="M26" s="36"/>
      <c r="N26" s="36"/>
      <c r="O26" s="36"/>
      <c r="P26" s="36"/>
      <c r="Q26" s="36"/>
      <c r="R26" s="42"/>
    </row>
    <row r="27" spans="1:18" s="114" customFormat="1" ht="39.75" customHeight="1">
      <c r="A27" s="89">
        <v>20</v>
      </c>
      <c r="B27" s="115"/>
      <c r="C27" s="21" t="s">
        <v>57</v>
      </c>
      <c r="D27" s="117">
        <f t="shared" si="1"/>
        <v>308.38</v>
      </c>
      <c r="E27" s="116">
        <v>28.38</v>
      </c>
      <c r="F27" s="116">
        <v>80</v>
      </c>
      <c r="G27" s="117">
        <v>200</v>
      </c>
      <c r="H27" s="117">
        <f t="shared" si="2"/>
        <v>25</v>
      </c>
      <c r="I27" s="116">
        <v>0</v>
      </c>
      <c r="J27" s="116">
        <v>0</v>
      </c>
      <c r="K27" s="117">
        <v>25</v>
      </c>
      <c r="L27" s="118">
        <f t="shared" si="3"/>
        <v>0.08106881120695246</v>
      </c>
      <c r="M27" s="119">
        <v>2</v>
      </c>
      <c r="N27" s="119">
        <v>1</v>
      </c>
      <c r="O27" s="119">
        <v>1</v>
      </c>
      <c r="P27" s="119"/>
      <c r="Q27" s="122" t="s">
        <v>104</v>
      </c>
      <c r="R27" s="121"/>
    </row>
    <row r="28" spans="1:18" ht="39.75" customHeight="1">
      <c r="A28" s="19">
        <v>21</v>
      </c>
      <c r="B28" s="23"/>
      <c r="C28" s="26" t="s">
        <v>58</v>
      </c>
      <c r="D28" s="15"/>
      <c r="E28" s="15"/>
      <c r="F28" s="15"/>
      <c r="G28" s="15"/>
      <c r="H28" s="15"/>
      <c r="I28" s="15"/>
      <c r="J28" s="15"/>
      <c r="K28" s="15"/>
      <c r="L28" s="37"/>
      <c r="M28" s="36"/>
      <c r="N28" s="36"/>
      <c r="O28" s="36"/>
      <c r="P28" s="36"/>
      <c r="Q28" s="36"/>
      <c r="R28" s="42"/>
    </row>
    <row r="29" spans="1:18" s="114" customFormat="1" ht="39.75" customHeight="1">
      <c r="A29" s="89">
        <v>22</v>
      </c>
      <c r="B29" s="115"/>
      <c r="C29" s="21" t="s">
        <v>59</v>
      </c>
      <c r="D29" s="116">
        <f t="shared" si="1"/>
        <v>486</v>
      </c>
      <c r="E29" s="116">
        <v>485</v>
      </c>
      <c r="F29" s="116">
        <v>0</v>
      </c>
      <c r="G29" s="116">
        <v>1</v>
      </c>
      <c r="H29" s="116">
        <f t="shared" si="2"/>
        <v>1</v>
      </c>
      <c r="I29" s="116">
        <v>0</v>
      </c>
      <c r="J29" s="116">
        <v>0</v>
      </c>
      <c r="K29" s="116">
        <v>1</v>
      </c>
      <c r="L29" s="118">
        <f aca="true" t="shared" si="4" ref="L29:L33">H29/D29</f>
        <v>0.00205761316872428</v>
      </c>
      <c r="M29" s="119">
        <v>2</v>
      </c>
      <c r="N29" s="119">
        <v>2</v>
      </c>
      <c r="O29" s="119"/>
      <c r="P29" s="119"/>
      <c r="Q29" s="122" t="s">
        <v>105</v>
      </c>
      <c r="R29" s="121"/>
    </row>
    <row r="30" spans="1:18" ht="39.75" customHeight="1">
      <c r="A30" s="19">
        <v>23</v>
      </c>
      <c r="B30" s="23"/>
      <c r="C30" s="21" t="s">
        <v>60</v>
      </c>
      <c r="D30" s="15"/>
      <c r="E30" s="15"/>
      <c r="F30" s="15"/>
      <c r="G30" s="15"/>
      <c r="H30" s="15"/>
      <c r="I30" s="15"/>
      <c r="J30" s="15"/>
      <c r="K30" s="15"/>
      <c r="L30" s="37"/>
      <c r="M30" s="36"/>
      <c r="N30" s="36"/>
      <c r="O30" s="36"/>
      <c r="P30" s="36"/>
      <c r="Q30" s="36"/>
      <c r="R30" s="42"/>
    </row>
    <row r="31" spans="1:18" ht="39.75" customHeight="1">
      <c r="A31" s="19">
        <v>24</v>
      </c>
      <c r="B31" s="23"/>
      <c r="C31" s="21" t="s">
        <v>61</v>
      </c>
      <c r="D31" s="15"/>
      <c r="E31" s="15"/>
      <c r="F31" s="15"/>
      <c r="G31" s="15"/>
      <c r="H31" s="15"/>
      <c r="I31" s="15"/>
      <c r="J31" s="15"/>
      <c r="K31" s="15"/>
      <c r="L31" s="37"/>
      <c r="M31" s="36"/>
      <c r="N31" s="36"/>
      <c r="O31" s="36"/>
      <c r="P31" s="36"/>
      <c r="Q31" s="36"/>
      <c r="R31" s="42"/>
    </row>
    <row r="32" spans="1:18" s="114" customFormat="1" ht="64.5" customHeight="1">
      <c r="A32" s="89">
        <v>25</v>
      </c>
      <c r="B32" s="115"/>
      <c r="C32" s="21" t="s">
        <v>62</v>
      </c>
      <c r="D32" s="116">
        <f>E32+F32+G32</f>
        <v>30</v>
      </c>
      <c r="E32" s="116">
        <v>30</v>
      </c>
      <c r="F32" s="116">
        <v>0</v>
      </c>
      <c r="G32" s="116">
        <v>0</v>
      </c>
      <c r="H32" s="116">
        <f>I32+J32+K32</f>
        <v>0</v>
      </c>
      <c r="I32" s="116">
        <v>0</v>
      </c>
      <c r="J32" s="116">
        <v>0</v>
      </c>
      <c r="K32" s="116">
        <v>0</v>
      </c>
      <c r="L32" s="118">
        <f t="shared" si="4"/>
        <v>0</v>
      </c>
      <c r="M32" s="119">
        <v>1</v>
      </c>
      <c r="N32" s="119">
        <v>1</v>
      </c>
      <c r="O32" s="119"/>
      <c r="P32" s="119"/>
      <c r="Q32" s="122" t="s">
        <v>106</v>
      </c>
      <c r="R32" s="121"/>
    </row>
    <row r="33" spans="1:18" s="114" customFormat="1" ht="39.75" customHeight="1">
      <c r="A33" s="89">
        <v>26</v>
      </c>
      <c r="B33" s="115"/>
      <c r="C33" s="21" t="s">
        <v>63</v>
      </c>
      <c r="D33" s="116">
        <f>E33+F33+G33</f>
        <v>35</v>
      </c>
      <c r="E33" s="116">
        <v>35</v>
      </c>
      <c r="F33" s="116">
        <v>0</v>
      </c>
      <c r="G33" s="116">
        <v>0</v>
      </c>
      <c r="H33" s="116">
        <f>I33+J33+K33</f>
        <v>0</v>
      </c>
      <c r="I33" s="116">
        <v>0</v>
      </c>
      <c r="J33" s="116">
        <v>0</v>
      </c>
      <c r="K33" s="116">
        <v>0</v>
      </c>
      <c r="L33" s="118">
        <f t="shared" si="4"/>
        <v>0</v>
      </c>
      <c r="M33" s="119">
        <v>1</v>
      </c>
      <c r="N33" s="119">
        <v>1</v>
      </c>
      <c r="O33" s="119"/>
      <c r="P33" s="119"/>
      <c r="Q33" s="122" t="s">
        <v>107</v>
      </c>
      <c r="R33" s="121"/>
    </row>
    <row r="34" spans="1:18" ht="39.75" customHeight="1">
      <c r="A34" s="19">
        <v>27</v>
      </c>
      <c r="B34" s="23"/>
      <c r="C34" s="26" t="s">
        <v>64</v>
      </c>
      <c r="D34" s="15"/>
      <c r="E34" s="15"/>
      <c r="F34" s="15"/>
      <c r="G34" s="15"/>
      <c r="H34" s="15"/>
      <c r="I34" s="15"/>
      <c r="J34" s="15"/>
      <c r="K34" s="15"/>
      <c r="L34" s="37"/>
      <c r="M34" s="36"/>
      <c r="N34" s="36"/>
      <c r="O34" s="36"/>
      <c r="P34" s="36"/>
      <c r="Q34" s="36"/>
      <c r="R34" s="42"/>
    </row>
    <row r="35" spans="1:18" ht="39.75" customHeight="1">
      <c r="A35" s="19">
        <v>28</v>
      </c>
      <c r="B35" s="23"/>
      <c r="C35" s="26" t="s">
        <v>65</v>
      </c>
      <c r="D35" s="15"/>
      <c r="E35" s="15"/>
      <c r="F35" s="15"/>
      <c r="G35" s="15"/>
      <c r="H35" s="15"/>
      <c r="I35" s="15"/>
      <c r="J35" s="15"/>
      <c r="K35" s="15"/>
      <c r="L35" s="37"/>
      <c r="M35" s="36"/>
      <c r="N35" s="36"/>
      <c r="O35" s="36"/>
      <c r="P35" s="36"/>
      <c r="Q35" s="36"/>
      <c r="R35" s="42"/>
    </row>
    <row r="36" spans="1:18" ht="39.75" customHeight="1">
      <c r="A36" s="19">
        <v>29</v>
      </c>
      <c r="B36" s="23"/>
      <c r="C36" s="26" t="s">
        <v>66</v>
      </c>
      <c r="D36" s="15"/>
      <c r="E36" s="22"/>
      <c r="F36" s="15"/>
      <c r="G36" s="15"/>
      <c r="H36" s="15"/>
      <c r="I36" s="15"/>
      <c r="J36" s="15"/>
      <c r="K36" s="15"/>
      <c r="L36" s="37"/>
      <c r="M36" s="36"/>
      <c r="N36" s="36"/>
      <c r="O36" s="36"/>
      <c r="P36" s="36"/>
      <c r="Q36" s="36"/>
      <c r="R36" s="42"/>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3.xml><?xml version="1.0" encoding="utf-8"?>
<worksheet xmlns="http://schemas.openxmlformats.org/spreadsheetml/2006/main" xmlns:r="http://schemas.openxmlformats.org/officeDocument/2006/relationships">
  <sheetPr>
    <pageSetUpPr fitToPage="1"/>
  </sheetPr>
  <dimension ref="A1:R64"/>
  <sheetViews>
    <sheetView tabSelected="1" zoomScale="55" zoomScaleNormal="55" zoomScaleSheetLayoutView="70" workbookViewId="0" topLeftCell="A1">
      <pane xSplit="3" ySplit="7" topLeftCell="D20" activePane="bottomRight" state="frozen"/>
      <selection pane="bottomRight" activeCell="I33" sqref="I33"/>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108</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ht="39.75" customHeight="1">
      <c r="A24" s="29">
        <v>17</v>
      </c>
      <c r="B24" s="104" t="s">
        <v>53</v>
      </c>
      <c r="C24" s="24" t="s">
        <v>54</v>
      </c>
      <c r="D24" s="105">
        <f>D25+D27+D29+D31+D33+D36</f>
        <v>3486.59</v>
      </c>
      <c r="E24" s="105">
        <f aca="true" t="shared" si="0" ref="E24:K24">E25+E27+E29+E31+E33+E36</f>
        <v>1000</v>
      </c>
      <c r="F24" s="105">
        <f t="shared" si="0"/>
        <v>1304.5900000000001</v>
      </c>
      <c r="G24" s="105">
        <f t="shared" si="0"/>
        <v>1182</v>
      </c>
      <c r="H24" s="105">
        <f t="shared" si="0"/>
        <v>2248.07</v>
      </c>
      <c r="I24" s="105">
        <f t="shared" si="0"/>
        <v>832.59</v>
      </c>
      <c r="J24" s="105">
        <f t="shared" si="0"/>
        <v>313.39</v>
      </c>
      <c r="K24" s="105">
        <f t="shared" si="0"/>
        <v>1102.0900000000001</v>
      </c>
      <c r="L24" s="109">
        <f aca="true" t="shared" si="1" ref="L24:L27">H24/D24</f>
        <v>0.6447761279645728</v>
      </c>
      <c r="M24" s="105">
        <f aca="true" t="shared" si="2" ref="M24:O24">M25+M27+M29+M31+M33+M36</f>
        <v>19</v>
      </c>
      <c r="N24" s="105">
        <f t="shared" si="2"/>
        <v>17</v>
      </c>
      <c r="O24" s="105">
        <f t="shared" si="2"/>
        <v>2</v>
      </c>
      <c r="P24" s="110"/>
      <c r="Q24" s="110"/>
      <c r="R24" s="111"/>
    </row>
    <row r="25" spans="1:18" ht="39.75" customHeight="1">
      <c r="A25" s="29">
        <v>18</v>
      </c>
      <c r="B25" s="104"/>
      <c r="C25" s="26" t="s">
        <v>55</v>
      </c>
      <c r="D25" s="105">
        <f>E25+F25+G25</f>
        <v>823</v>
      </c>
      <c r="E25" s="105">
        <v>800</v>
      </c>
      <c r="F25" s="105">
        <v>11</v>
      </c>
      <c r="G25" s="105">
        <v>12</v>
      </c>
      <c r="H25" s="105">
        <f>I25+J25+K25</f>
        <v>743.85</v>
      </c>
      <c r="I25" s="105">
        <v>735.35</v>
      </c>
      <c r="J25" s="105">
        <v>3.86</v>
      </c>
      <c r="K25" s="105">
        <v>4.64</v>
      </c>
      <c r="L25" s="109">
        <f t="shared" si="1"/>
        <v>0.9038274605103281</v>
      </c>
      <c r="M25" s="110">
        <v>3</v>
      </c>
      <c r="N25" s="110">
        <v>3</v>
      </c>
      <c r="O25" s="110"/>
      <c r="P25" s="110"/>
      <c r="Q25" s="110"/>
      <c r="R25" s="111"/>
    </row>
    <row r="26" spans="1:18" ht="39.75" customHeight="1">
      <c r="A26" s="29">
        <v>19</v>
      </c>
      <c r="B26" s="104"/>
      <c r="C26" s="26" t="s">
        <v>56</v>
      </c>
      <c r="D26" s="105"/>
      <c r="E26" s="105"/>
      <c r="F26" s="105"/>
      <c r="G26" s="105"/>
      <c r="H26" s="105"/>
      <c r="I26" s="105"/>
      <c r="J26" s="105"/>
      <c r="K26" s="105"/>
      <c r="L26" s="109"/>
      <c r="M26" s="110"/>
      <c r="N26" s="110"/>
      <c r="O26" s="110"/>
      <c r="P26" s="110"/>
      <c r="Q26" s="110"/>
      <c r="R26" s="111"/>
    </row>
    <row r="27" spans="1:18" ht="39.75" customHeight="1">
      <c r="A27" s="29">
        <v>20</v>
      </c>
      <c r="B27" s="104"/>
      <c r="C27" s="26" t="s">
        <v>57</v>
      </c>
      <c r="D27" s="105">
        <f>F27+G27</f>
        <v>368</v>
      </c>
      <c r="E27" s="105"/>
      <c r="F27" s="105">
        <v>330</v>
      </c>
      <c r="G27" s="106">
        <v>38</v>
      </c>
      <c r="H27" s="105">
        <f>J27+K27</f>
        <v>223.31</v>
      </c>
      <c r="I27" s="105"/>
      <c r="J27" s="105">
        <v>193.06</v>
      </c>
      <c r="K27" s="106">
        <v>30.25</v>
      </c>
      <c r="L27" s="109">
        <f t="shared" si="1"/>
        <v>0.606820652173913</v>
      </c>
      <c r="M27" s="110">
        <v>3</v>
      </c>
      <c r="N27" s="110">
        <v>3</v>
      </c>
      <c r="O27" s="110"/>
      <c r="P27" s="110"/>
      <c r="Q27" s="110"/>
      <c r="R27" s="111"/>
    </row>
    <row r="28" spans="1:18" ht="39.75" customHeight="1">
      <c r="A28" s="29">
        <v>21</v>
      </c>
      <c r="B28" s="104"/>
      <c r="C28" s="26" t="s">
        <v>58</v>
      </c>
      <c r="D28" s="105"/>
      <c r="E28" s="105"/>
      <c r="F28" s="105"/>
      <c r="G28" s="105"/>
      <c r="H28" s="105"/>
      <c r="I28" s="105"/>
      <c r="J28" s="105"/>
      <c r="K28" s="105"/>
      <c r="L28" s="109"/>
      <c r="M28" s="110"/>
      <c r="N28" s="110"/>
      <c r="O28" s="110"/>
      <c r="P28" s="110"/>
      <c r="Q28" s="110"/>
      <c r="R28" s="111"/>
    </row>
    <row r="29" spans="1:18" ht="39.75" customHeight="1">
      <c r="A29" s="29">
        <v>22</v>
      </c>
      <c r="B29" s="104"/>
      <c r="C29" s="21" t="s">
        <v>59</v>
      </c>
      <c r="D29" s="105">
        <f>F29+G29</f>
        <v>742.59</v>
      </c>
      <c r="E29" s="105"/>
      <c r="F29" s="105">
        <v>663.59</v>
      </c>
      <c r="G29" s="105">
        <v>79</v>
      </c>
      <c r="H29" s="105">
        <f>J29+K29</f>
        <v>176.03</v>
      </c>
      <c r="I29" s="105"/>
      <c r="J29" s="105">
        <v>116.47</v>
      </c>
      <c r="K29" s="106">
        <v>59.56</v>
      </c>
      <c r="L29" s="109">
        <f aca="true" t="shared" si="3" ref="L29:L33">H29/D29</f>
        <v>0.23704870790072582</v>
      </c>
      <c r="M29" s="110">
        <v>6</v>
      </c>
      <c r="N29" s="110">
        <v>6</v>
      </c>
      <c r="O29" s="110"/>
      <c r="P29" s="110"/>
      <c r="Q29" s="29"/>
      <c r="R29" s="111"/>
    </row>
    <row r="30" spans="1:18" ht="39.75" customHeight="1">
      <c r="A30" s="29">
        <v>23</v>
      </c>
      <c r="B30" s="104"/>
      <c r="C30" s="21" t="s">
        <v>60</v>
      </c>
      <c r="D30" s="105"/>
      <c r="E30" s="105"/>
      <c r="F30" s="105"/>
      <c r="G30" s="105"/>
      <c r="H30" s="105"/>
      <c r="I30" s="105"/>
      <c r="J30" s="105"/>
      <c r="K30" s="105"/>
      <c r="L30" s="109"/>
      <c r="M30" s="110"/>
      <c r="N30" s="110"/>
      <c r="O30" s="110"/>
      <c r="P30" s="110"/>
      <c r="Q30" s="110"/>
      <c r="R30" s="111"/>
    </row>
    <row r="31" spans="1:18" ht="39.75" customHeight="1">
      <c r="A31" s="29">
        <v>24</v>
      </c>
      <c r="B31" s="104"/>
      <c r="C31" s="21" t="s">
        <v>61</v>
      </c>
      <c r="D31" s="105">
        <v>171.37</v>
      </c>
      <c r="E31" s="105">
        <v>171.37</v>
      </c>
      <c r="F31" s="105"/>
      <c r="G31" s="105"/>
      <c r="H31" s="107">
        <v>97.24</v>
      </c>
      <c r="I31" s="107">
        <v>97.24</v>
      </c>
      <c r="J31" s="105"/>
      <c r="K31" s="105"/>
      <c r="L31" s="109">
        <f t="shared" si="3"/>
        <v>0.5674272042948006</v>
      </c>
      <c r="M31" s="110">
        <v>1</v>
      </c>
      <c r="N31" s="110"/>
      <c r="O31" s="110">
        <v>1</v>
      </c>
      <c r="P31" s="110"/>
      <c r="Q31" s="112"/>
      <c r="R31" s="111"/>
    </row>
    <row r="32" spans="1:18" ht="39.75" customHeight="1">
      <c r="A32" s="29">
        <v>25</v>
      </c>
      <c r="B32" s="104"/>
      <c r="C32" s="21" t="s">
        <v>62</v>
      </c>
      <c r="D32" s="105"/>
      <c r="E32" s="105"/>
      <c r="F32" s="105"/>
      <c r="G32" s="105"/>
      <c r="H32" s="105"/>
      <c r="I32" s="105"/>
      <c r="J32" s="105"/>
      <c r="K32" s="105"/>
      <c r="L32" s="109"/>
      <c r="M32" s="110"/>
      <c r="N32" s="110"/>
      <c r="O32" s="110"/>
      <c r="P32" s="110"/>
      <c r="Q32" s="110"/>
      <c r="R32" s="111"/>
    </row>
    <row r="33" spans="1:18" ht="39.75" customHeight="1">
      <c r="A33" s="29">
        <v>26</v>
      </c>
      <c r="B33" s="104"/>
      <c r="C33" s="26" t="s">
        <v>63</v>
      </c>
      <c r="D33" s="105">
        <v>70.63</v>
      </c>
      <c r="E33" s="105">
        <v>28.63</v>
      </c>
      <c r="F33" s="105"/>
      <c r="G33" s="105">
        <v>42</v>
      </c>
      <c r="H33" s="105">
        <v>4.17</v>
      </c>
      <c r="I33" s="105"/>
      <c r="J33" s="105"/>
      <c r="K33" s="105">
        <v>4.17</v>
      </c>
      <c r="L33" s="109">
        <f t="shared" si="3"/>
        <v>0.05904006795979046</v>
      </c>
      <c r="M33" s="110">
        <v>3</v>
      </c>
      <c r="N33" s="110">
        <v>3</v>
      </c>
      <c r="O33" s="110"/>
      <c r="P33" s="110"/>
      <c r="Q33" s="113"/>
      <c r="R33" s="111"/>
    </row>
    <row r="34" spans="1:18" ht="39.75" customHeight="1">
      <c r="A34" s="29">
        <v>27</v>
      </c>
      <c r="B34" s="104"/>
      <c r="C34" s="26" t="s">
        <v>64</v>
      </c>
      <c r="D34" s="105"/>
      <c r="E34" s="105"/>
      <c r="F34" s="105"/>
      <c r="G34" s="105"/>
      <c r="H34" s="105"/>
      <c r="I34" s="105"/>
      <c r="J34" s="105"/>
      <c r="K34" s="105"/>
      <c r="L34" s="109"/>
      <c r="M34" s="110"/>
      <c r="N34" s="110"/>
      <c r="O34" s="110"/>
      <c r="P34" s="110"/>
      <c r="Q34" s="110"/>
      <c r="R34" s="111"/>
    </row>
    <row r="35" spans="1:18" ht="39.75" customHeight="1">
      <c r="A35" s="29">
        <v>28</v>
      </c>
      <c r="B35" s="104"/>
      <c r="C35" s="26" t="s">
        <v>65</v>
      </c>
      <c r="D35" s="105"/>
      <c r="E35" s="105"/>
      <c r="F35" s="105"/>
      <c r="G35" s="105"/>
      <c r="H35" s="105"/>
      <c r="I35" s="105"/>
      <c r="J35" s="105"/>
      <c r="K35" s="105"/>
      <c r="L35" s="109"/>
      <c r="M35" s="110"/>
      <c r="N35" s="110"/>
      <c r="O35" s="110"/>
      <c r="P35" s="110"/>
      <c r="Q35" s="110"/>
      <c r="R35" s="111"/>
    </row>
    <row r="36" spans="1:18" ht="39.75" customHeight="1">
      <c r="A36" s="29">
        <v>29</v>
      </c>
      <c r="B36" s="104"/>
      <c r="C36" s="26" t="s">
        <v>66</v>
      </c>
      <c r="D36" s="105">
        <v>1311</v>
      </c>
      <c r="E36" s="108"/>
      <c r="F36" s="105">
        <v>300</v>
      </c>
      <c r="G36" s="105">
        <v>1011</v>
      </c>
      <c r="H36" s="105">
        <v>1003.47</v>
      </c>
      <c r="I36" s="105"/>
      <c r="J36" s="105"/>
      <c r="K36" s="105">
        <v>1003.47</v>
      </c>
      <c r="L36" s="109">
        <f>H36/D36</f>
        <v>0.7654233409610984</v>
      </c>
      <c r="M36" s="110">
        <v>3</v>
      </c>
      <c r="N36" s="110">
        <v>2</v>
      </c>
      <c r="O36" s="110">
        <v>1</v>
      </c>
      <c r="P36" s="110"/>
      <c r="Q36" s="113"/>
      <c r="R36" s="111"/>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4.xml><?xml version="1.0" encoding="utf-8"?>
<worksheet xmlns="http://schemas.openxmlformats.org/spreadsheetml/2006/main" xmlns:r="http://schemas.openxmlformats.org/officeDocument/2006/relationships">
  <sheetPr>
    <pageSetUpPr fitToPage="1"/>
  </sheetPr>
  <dimension ref="A1:R64"/>
  <sheetViews>
    <sheetView zoomScale="55" zoomScaleNormal="55" zoomScaleSheetLayoutView="70" workbookViewId="0" topLeftCell="A1">
      <pane xSplit="3" ySplit="7" topLeftCell="D25" activePane="bottomRight" state="frozen"/>
      <selection pane="bottomRight" activeCell="A33" sqref="A33:IV33"/>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109</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ht="39.75" customHeight="1">
      <c r="A24" s="19">
        <v>17</v>
      </c>
      <c r="B24" s="23" t="s">
        <v>53</v>
      </c>
      <c r="C24" s="24" t="s">
        <v>54</v>
      </c>
      <c r="D24" s="25">
        <f aca="true" t="shared" si="0" ref="D24:K24">SUM(D25:D36)</f>
        <v>1308.2346</v>
      </c>
      <c r="E24" s="25">
        <f t="shared" si="0"/>
        <v>195.4546</v>
      </c>
      <c r="F24" s="25">
        <f t="shared" si="0"/>
        <v>154.18</v>
      </c>
      <c r="G24" s="25">
        <f t="shared" si="0"/>
        <v>958.5999999999999</v>
      </c>
      <c r="H24" s="25">
        <f t="shared" si="0"/>
        <v>1079.488482</v>
      </c>
      <c r="I24" s="25">
        <f t="shared" si="0"/>
        <v>114.0692</v>
      </c>
      <c r="J24" s="25">
        <f t="shared" si="0"/>
        <v>6.819282</v>
      </c>
      <c r="K24" s="25">
        <f t="shared" si="0"/>
        <v>958.5999999999999</v>
      </c>
      <c r="L24" s="100">
        <f aca="true" t="shared" si="1" ref="L24:L26">H24/D24</f>
        <v>0.8251490076779807</v>
      </c>
      <c r="M24" s="101">
        <f aca="true" t="shared" si="2" ref="M24:M36">N24+O24+P24</f>
        <v>10</v>
      </c>
      <c r="N24" s="102">
        <f aca="true" t="shared" si="3" ref="N24:P24">SUM(N25:N36)</f>
        <v>8</v>
      </c>
      <c r="O24" s="102">
        <f t="shared" si="3"/>
        <v>1</v>
      </c>
      <c r="P24" s="102">
        <f t="shared" si="3"/>
        <v>1</v>
      </c>
      <c r="Q24" s="15"/>
      <c r="R24" s="103"/>
    </row>
    <row r="25" spans="1:18" ht="315.75" customHeight="1">
      <c r="A25" s="19">
        <v>18</v>
      </c>
      <c r="B25" s="23"/>
      <c r="C25" s="26" t="s">
        <v>55</v>
      </c>
      <c r="D25" s="25">
        <f aca="true" t="shared" si="4" ref="D25:D36">E25+F25+G25</f>
        <v>215.9308</v>
      </c>
      <c r="E25" s="25">
        <v>115.9308</v>
      </c>
      <c r="F25" s="25">
        <v>100</v>
      </c>
      <c r="G25" s="25">
        <v>0</v>
      </c>
      <c r="H25" s="25">
        <f aca="true" t="shared" si="5" ref="H25:H36">I25+J25+K25</f>
        <v>114.0692</v>
      </c>
      <c r="I25" s="25">
        <v>114.0692</v>
      </c>
      <c r="J25" s="25">
        <v>0</v>
      </c>
      <c r="K25" s="25">
        <v>0</v>
      </c>
      <c r="L25" s="100">
        <f t="shared" si="1"/>
        <v>0.5282673893673343</v>
      </c>
      <c r="M25" s="101">
        <f t="shared" si="2"/>
        <v>3</v>
      </c>
      <c r="N25" s="101">
        <v>3</v>
      </c>
      <c r="O25" s="101"/>
      <c r="P25" s="101"/>
      <c r="Q25" s="15" t="s">
        <v>110</v>
      </c>
      <c r="R25" s="103"/>
    </row>
    <row r="26" spans="1:18" ht="39.75" customHeight="1">
      <c r="A26" s="19">
        <v>19</v>
      </c>
      <c r="B26" s="23"/>
      <c r="C26" s="26" t="s">
        <v>56</v>
      </c>
      <c r="D26" s="25">
        <f t="shared" si="4"/>
        <v>879.5237999999999</v>
      </c>
      <c r="E26" s="25">
        <v>79.5238</v>
      </c>
      <c r="F26" s="25"/>
      <c r="G26" s="25">
        <v>800</v>
      </c>
      <c r="H26" s="25">
        <f t="shared" si="5"/>
        <v>800</v>
      </c>
      <c r="I26" s="25"/>
      <c r="J26" s="25"/>
      <c r="K26" s="25">
        <v>800</v>
      </c>
      <c r="L26" s="100">
        <f t="shared" si="1"/>
        <v>0.9095831175915877</v>
      </c>
      <c r="M26" s="101">
        <f t="shared" si="2"/>
        <v>1</v>
      </c>
      <c r="N26" s="101"/>
      <c r="O26" s="101">
        <v>1</v>
      </c>
      <c r="P26" s="101"/>
      <c r="Q26" s="15" t="s">
        <v>111</v>
      </c>
      <c r="R26" s="103"/>
    </row>
    <row r="27" spans="1:18" ht="39.75" customHeight="1">
      <c r="A27" s="19">
        <v>20</v>
      </c>
      <c r="B27" s="23"/>
      <c r="C27" s="26" t="s">
        <v>57</v>
      </c>
      <c r="D27" s="25">
        <f t="shared" si="4"/>
        <v>0</v>
      </c>
      <c r="E27" s="25"/>
      <c r="F27" s="25"/>
      <c r="G27" s="25"/>
      <c r="H27" s="25">
        <f t="shared" si="5"/>
        <v>0</v>
      </c>
      <c r="I27" s="25"/>
      <c r="J27" s="25"/>
      <c r="K27" s="25"/>
      <c r="L27" s="100"/>
      <c r="M27" s="101">
        <f t="shared" si="2"/>
        <v>0</v>
      </c>
      <c r="N27" s="101"/>
      <c r="O27" s="101"/>
      <c r="P27" s="101"/>
      <c r="Q27" s="15"/>
      <c r="R27" s="103"/>
    </row>
    <row r="28" spans="1:18" ht="39.75" customHeight="1">
      <c r="A28" s="19">
        <v>21</v>
      </c>
      <c r="B28" s="23"/>
      <c r="C28" s="26" t="s">
        <v>58</v>
      </c>
      <c r="D28" s="25">
        <f t="shared" si="4"/>
        <v>0</v>
      </c>
      <c r="E28" s="25"/>
      <c r="F28" s="25"/>
      <c r="G28" s="25"/>
      <c r="H28" s="25">
        <f t="shared" si="5"/>
        <v>0</v>
      </c>
      <c r="I28" s="25"/>
      <c r="J28" s="25"/>
      <c r="K28" s="25"/>
      <c r="L28" s="100"/>
      <c r="M28" s="101">
        <f t="shared" si="2"/>
        <v>0</v>
      </c>
      <c r="N28" s="101"/>
      <c r="O28" s="101"/>
      <c r="P28" s="101"/>
      <c r="Q28" s="15"/>
      <c r="R28" s="103"/>
    </row>
    <row r="29" spans="1:18" ht="39.75" customHeight="1">
      <c r="A29" s="19">
        <v>22</v>
      </c>
      <c r="B29" s="23"/>
      <c r="C29" s="21" t="s">
        <v>59</v>
      </c>
      <c r="D29" s="25">
        <f t="shared" si="4"/>
        <v>54.18</v>
      </c>
      <c r="E29" s="25"/>
      <c r="F29" s="25">
        <v>54.18</v>
      </c>
      <c r="G29" s="25"/>
      <c r="H29" s="25">
        <f t="shared" si="5"/>
        <v>6.819282</v>
      </c>
      <c r="I29" s="25"/>
      <c r="J29" s="25">
        <v>6.819282</v>
      </c>
      <c r="K29" s="25"/>
      <c r="L29" s="100">
        <f>H29/D29</f>
        <v>0.12586345514950167</v>
      </c>
      <c r="M29" s="101">
        <f t="shared" si="2"/>
        <v>2</v>
      </c>
      <c r="N29" s="101">
        <v>1</v>
      </c>
      <c r="O29" s="101"/>
      <c r="P29" s="101">
        <v>1</v>
      </c>
      <c r="Q29" s="15" t="s">
        <v>112</v>
      </c>
      <c r="R29" s="103"/>
    </row>
    <row r="30" spans="1:18" ht="39.75" customHeight="1">
      <c r="A30" s="19">
        <v>23</v>
      </c>
      <c r="B30" s="23"/>
      <c r="C30" s="21" t="s">
        <v>60</v>
      </c>
      <c r="D30" s="25">
        <f t="shared" si="4"/>
        <v>0</v>
      </c>
      <c r="E30" s="25"/>
      <c r="F30" s="25"/>
      <c r="G30" s="25"/>
      <c r="H30" s="25">
        <f t="shared" si="5"/>
        <v>0</v>
      </c>
      <c r="I30" s="25"/>
      <c r="J30" s="25"/>
      <c r="K30" s="25"/>
      <c r="L30" s="100"/>
      <c r="M30" s="101">
        <f t="shared" si="2"/>
        <v>0</v>
      </c>
      <c r="N30" s="101"/>
      <c r="O30" s="101"/>
      <c r="P30" s="101"/>
      <c r="Q30" s="15"/>
      <c r="R30" s="103"/>
    </row>
    <row r="31" spans="1:18" ht="39.75" customHeight="1">
      <c r="A31" s="19">
        <v>24</v>
      </c>
      <c r="B31" s="23"/>
      <c r="C31" s="21" t="s">
        <v>61</v>
      </c>
      <c r="D31" s="25">
        <f t="shared" si="4"/>
        <v>0</v>
      </c>
      <c r="E31" s="25"/>
      <c r="F31" s="25"/>
      <c r="G31" s="25"/>
      <c r="H31" s="25">
        <f t="shared" si="5"/>
        <v>0</v>
      </c>
      <c r="I31" s="25"/>
      <c r="J31" s="25"/>
      <c r="K31" s="25"/>
      <c r="L31" s="100"/>
      <c r="M31" s="101">
        <f t="shared" si="2"/>
        <v>0</v>
      </c>
      <c r="N31" s="101"/>
      <c r="O31" s="101"/>
      <c r="P31" s="101"/>
      <c r="Q31" s="15"/>
      <c r="R31" s="103"/>
    </row>
    <row r="32" spans="1:18" ht="39.75" customHeight="1">
      <c r="A32" s="19">
        <v>25</v>
      </c>
      <c r="B32" s="23"/>
      <c r="C32" s="21" t="s">
        <v>62</v>
      </c>
      <c r="D32" s="25">
        <f t="shared" si="4"/>
        <v>0</v>
      </c>
      <c r="E32" s="25"/>
      <c r="F32" s="25"/>
      <c r="G32" s="25"/>
      <c r="H32" s="25">
        <f t="shared" si="5"/>
        <v>0</v>
      </c>
      <c r="I32" s="25"/>
      <c r="J32" s="25"/>
      <c r="K32" s="25"/>
      <c r="L32" s="100"/>
      <c r="M32" s="101">
        <f t="shared" si="2"/>
        <v>0</v>
      </c>
      <c r="N32" s="101"/>
      <c r="O32" s="101"/>
      <c r="P32" s="101"/>
      <c r="Q32" s="15"/>
      <c r="R32" s="103"/>
    </row>
    <row r="33" spans="1:18" ht="39.75" customHeight="1">
      <c r="A33" s="19">
        <v>26</v>
      </c>
      <c r="B33" s="23"/>
      <c r="C33" s="26" t="s">
        <v>63</v>
      </c>
      <c r="D33" s="25">
        <f t="shared" si="4"/>
        <v>73.8</v>
      </c>
      <c r="E33" s="25"/>
      <c r="F33" s="25"/>
      <c r="G33" s="25">
        <v>73.8</v>
      </c>
      <c r="H33" s="25">
        <f t="shared" si="5"/>
        <v>73.8</v>
      </c>
      <c r="I33" s="25"/>
      <c r="J33" s="25"/>
      <c r="K33" s="25">
        <v>73.8</v>
      </c>
      <c r="L33" s="100">
        <f>H33/D33</f>
        <v>1</v>
      </c>
      <c r="M33" s="101">
        <f t="shared" si="2"/>
        <v>1</v>
      </c>
      <c r="N33" s="101">
        <v>1</v>
      </c>
      <c r="O33" s="101"/>
      <c r="P33" s="101"/>
      <c r="Q33" s="15" t="s">
        <v>113</v>
      </c>
      <c r="R33" s="103"/>
    </row>
    <row r="34" spans="1:18" ht="39.75" customHeight="1">
      <c r="A34" s="19">
        <v>27</v>
      </c>
      <c r="B34" s="23"/>
      <c r="C34" s="26" t="s">
        <v>64</v>
      </c>
      <c r="D34" s="25">
        <f t="shared" si="4"/>
        <v>0</v>
      </c>
      <c r="E34" s="25"/>
      <c r="F34" s="25"/>
      <c r="G34" s="25"/>
      <c r="H34" s="25">
        <f t="shared" si="5"/>
        <v>0</v>
      </c>
      <c r="I34" s="25"/>
      <c r="J34" s="25"/>
      <c r="K34" s="25"/>
      <c r="L34" s="100"/>
      <c r="M34" s="101">
        <f t="shared" si="2"/>
        <v>0</v>
      </c>
      <c r="N34" s="101"/>
      <c r="O34" s="101"/>
      <c r="P34" s="101"/>
      <c r="Q34" s="15"/>
      <c r="R34" s="103"/>
    </row>
    <row r="35" spans="1:18" ht="39.75" customHeight="1">
      <c r="A35" s="19">
        <v>28</v>
      </c>
      <c r="B35" s="23"/>
      <c r="C35" s="26" t="s">
        <v>65</v>
      </c>
      <c r="D35" s="25">
        <f t="shared" si="4"/>
        <v>0</v>
      </c>
      <c r="E35" s="25"/>
      <c r="F35" s="25"/>
      <c r="G35" s="25"/>
      <c r="H35" s="25">
        <f t="shared" si="5"/>
        <v>0</v>
      </c>
      <c r="I35" s="25"/>
      <c r="J35" s="25"/>
      <c r="K35" s="25"/>
      <c r="L35" s="100"/>
      <c r="M35" s="101">
        <f t="shared" si="2"/>
        <v>0</v>
      </c>
      <c r="N35" s="101"/>
      <c r="O35" s="101"/>
      <c r="P35" s="101"/>
      <c r="Q35" s="15"/>
      <c r="R35" s="103"/>
    </row>
    <row r="36" spans="1:18" ht="39.75" customHeight="1">
      <c r="A36" s="19">
        <v>29</v>
      </c>
      <c r="B36" s="23"/>
      <c r="C36" s="26" t="s">
        <v>66</v>
      </c>
      <c r="D36" s="25">
        <f t="shared" si="4"/>
        <v>84.8</v>
      </c>
      <c r="E36" s="99"/>
      <c r="F36" s="25"/>
      <c r="G36" s="25">
        <v>84.8</v>
      </c>
      <c r="H36" s="25">
        <f t="shared" si="5"/>
        <v>84.8</v>
      </c>
      <c r="I36" s="25">
        <v>0</v>
      </c>
      <c r="J36" s="25">
        <v>0</v>
      </c>
      <c r="K36" s="25">
        <v>84.8</v>
      </c>
      <c r="L36" s="100">
        <f>H36/D36</f>
        <v>1</v>
      </c>
      <c r="M36" s="101">
        <f t="shared" si="2"/>
        <v>3</v>
      </c>
      <c r="N36" s="101">
        <v>3</v>
      </c>
      <c r="O36" s="101"/>
      <c r="P36" s="101"/>
      <c r="Q36" s="15" t="s">
        <v>114</v>
      </c>
      <c r="R36" s="103"/>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5.xml><?xml version="1.0" encoding="utf-8"?>
<worksheet xmlns="http://schemas.openxmlformats.org/spreadsheetml/2006/main" xmlns:r="http://schemas.openxmlformats.org/officeDocument/2006/relationships">
  <sheetPr>
    <pageSetUpPr fitToPage="1"/>
  </sheetPr>
  <dimension ref="A1:R64"/>
  <sheetViews>
    <sheetView zoomScale="55" zoomScaleNormal="55" zoomScaleSheetLayoutView="70" workbookViewId="0" topLeftCell="A1">
      <pane xSplit="3" ySplit="7" topLeftCell="D18" activePane="bottomRight" state="frozen"/>
      <selection pane="bottomRight" activeCell="H30" sqref="H30"/>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115</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ht="39.75" customHeight="1">
      <c r="A24" s="19">
        <v>17</v>
      </c>
      <c r="B24" s="23" t="s">
        <v>53</v>
      </c>
      <c r="C24" s="24" t="s">
        <v>54</v>
      </c>
      <c r="D24" s="15">
        <f>SUM(D25:D36)</f>
        <v>10937</v>
      </c>
      <c r="E24" s="15">
        <f aca="true" t="shared" si="0" ref="E24:P24">SUM(E25:E36)</f>
        <v>2261</v>
      </c>
      <c r="F24" s="15">
        <f t="shared" si="0"/>
        <v>4997</v>
      </c>
      <c r="G24" s="15">
        <f t="shared" si="0"/>
        <v>3679</v>
      </c>
      <c r="H24" s="15">
        <f t="shared" si="0"/>
        <v>5386.393039</v>
      </c>
      <c r="I24" s="15">
        <f t="shared" si="0"/>
        <v>1396.843342</v>
      </c>
      <c r="J24" s="15">
        <f t="shared" si="0"/>
        <v>902.020549</v>
      </c>
      <c r="K24" s="15">
        <f t="shared" si="0"/>
        <v>3087.529148</v>
      </c>
      <c r="L24" s="15">
        <f t="shared" si="0"/>
        <v>2.698766478748365</v>
      </c>
      <c r="M24" s="15">
        <f t="shared" si="0"/>
        <v>30</v>
      </c>
      <c r="N24" s="15">
        <f t="shared" si="0"/>
        <v>14</v>
      </c>
      <c r="O24" s="15">
        <f t="shared" si="0"/>
        <v>16</v>
      </c>
      <c r="P24" s="15">
        <f t="shared" si="0"/>
        <v>0</v>
      </c>
      <c r="Q24" s="36"/>
      <c r="R24" s="42"/>
    </row>
    <row r="25" spans="1:18" s="88" customFormat="1" ht="39.75" customHeight="1">
      <c r="A25" s="89">
        <v>18</v>
      </c>
      <c r="B25" s="23"/>
      <c r="C25" s="26" t="s">
        <v>55</v>
      </c>
      <c r="D25" s="90">
        <v>2801</v>
      </c>
      <c r="E25" s="90">
        <v>951</v>
      </c>
      <c r="F25" s="91">
        <v>1850</v>
      </c>
      <c r="G25" s="90">
        <v>0</v>
      </c>
      <c r="H25" s="92">
        <v>1449.944985</v>
      </c>
      <c r="I25" s="92">
        <v>799.944985</v>
      </c>
      <c r="J25" s="93">
        <v>650</v>
      </c>
      <c r="K25" s="92">
        <v>0</v>
      </c>
      <c r="L25" s="96">
        <v>0.5176526187076045</v>
      </c>
      <c r="M25" s="97">
        <v>8</v>
      </c>
      <c r="N25" s="97">
        <v>1</v>
      </c>
      <c r="O25" s="97">
        <v>7</v>
      </c>
      <c r="P25" s="97">
        <v>0</v>
      </c>
      <c r="Q25" s="92" t="s">
        <v>116</v>
      </c>
      <c r="R25" s="95"/>
    </row>
    <row r="26" spans="1:18" s="88" customFormat="1" ht="39.75" customHeight="1">
      <c r="A26" s="89">
        <v>19</v>
      </c>
      <c r="B26" s="23"/>
      <c r="C26" s="26" t="s">
        <v>56</v>
      </c>
      <c r="D26" s="92">
        <v>7019.278025</v>
      </c>
      <c r="E26" s="92">
        <v>1225</v>
      </c>
      <c r="F26" s="93">
        <v>2694.278025</v>
      </c>
      <c r="G26" s="92">
        <v>3100</v>
      </c>
      <c r="H26" s="92">
        <v>3748.125729</v>
      </c>
      <c r="I26" s="92">
        <v>556.647762</v>
      </c>
      <c r="J26" s="93">
        <v>141.948819</v>
      </c>
      <c r="K26" s="92">
        <v>3049.529148</v>
      </c>
      <c r="L26" s="96">
        <v>0.53</v>
      </c>
      <c r="M26" s="97">
        <v>9</v>
      </c>
      <c r="N26" s="97">
        <v>3</v>
      </c>
      <c r="O26" s="97">
        <v>6</v>
      </c>
      <c r="P26" s="97">
        <v>0</v>
      </c>
      <c r="Q26" s="92" t="s">
        <v>117</v>
      </c>
      <c r="R26" s="95"/>
    </row>
    <row r="27" spans="1:18" s="88" customFormat="1" ht="39.75" customHeight="1">
      <c r="A27" s="89">
        <v>20</v>
      </c>
      <c r="B27" s="23"/>
      <c r="C27" s="26" t="s">
        <v>57</v>
      </c>
      <c r="D27" s="92">
        <v>541</v>
      </c>
      <c r="E27" s="92">
        <v>0</v>
      </c>
      <c r="F27" s="93">
        <v>0</v>
      </c>
      <c r="G27" s="92">
        <v>541</v>
      </c>
      <c r="H27" s="92">
        <v>52.945028</v>
      </c>
      <c r="I27" s="92">
        <v>0</v>
      </c>
      <c r="J27" s="93">
        <v>52.945028</v>
      </c>
      <c r="K27" s="92">
        <v>0</v>
      </c>
      <c r="L27" s="96">
        <v>0.09786511645101664</v>
      </c>
      <c r="M27" s="97">
        <v>5</v>
      </c>
      <c r="N27" s="97">
        <v>4</v>
      </c>
      <c r="O27" s="97">
        <v>1</v>
      </c>
      <c r="P27" s="97">
        <v>0</v>
      </c>
      <c r="Q27" s="92" t="s">
        <v>118</v>
      </c>
      <c r="R27" s="95"/>
    </row>
    <row r="28" spans="1:18" s="88" customFormat="1" ht="39.75" customHeight="1">
      <c r="A28" s="89">
        <v>21</v>
      </c>
      <c r="B28" s="23"/>
      <c r="C28" s="26" t="s">
        <v>58</v>
      </c>
      <c r="D28" s="92">
        <v>200</v>
      </c>
      <c r="E28" s="92">
        <v>0</v>
      </c>
      <c r="F28" s="93">
        <v>200</v>
      </c>
      <c r="G28" s="92">
        <v>0</v>
      </c>
      <c r="H28" s="92">
        <v>50.02266</v>
      </c>
      <c r="I28" s="92">
        <v>0</v>
      </c>
      <c r="J28" s="93">
        <v>50.02266</v>
      </c>
      <c r="K28" s="92">
        <v>0</v>
      </c>
      <c r="L28" s="96">
        <v>0.2501133</v>
      </c>
      <c r="M28" s="97">
        <f aca="true" t="shared" si="1" ref="M28:M32">SUM(N28:P28)</f>
        <v>1</v>
      </c>
      <c r="N28" s="97">
        <v>1</v>
      </c>
      <c r="O28" s="97">
        <v>0</v>
      </c>
      <c r="P28" s="97">
        <v>0</v>
      </c>
      <c r="Q28" s="98" t="s">
        <v>119</v>
      </c>
      <c r="R28" s="95"/>
    </row>
    <row r="29" spans="1:18" s="88" customFormat="1" ht="57.75" customHeight="1">
      <c r="A29" s="89">
        <v>22</v>
      </c>
      <c r="B29" s="23"/>
      <c r="C29" s="21" t="s">
        <v>59</v>
      </c>
      <c r="D29" s="92">
        <v>78</v>
      </c>
      <c r="E29" s="92">
        <v>10</v>
      </c>
      <c r="F29" s="93">
        <v>30</v>
      </c>
      <c r="G29" s="92">
        <v>38</v>
      </c>
      <c r="H29" s="92">
        <v>47.47</v>
      </c>
      <c r="I29" s="92">
        <v>9.47</v>
      </c>
      <c r="J29" s="93">
        <v>0</v>
      </c>
      <c r="K29" s="92">
        <v>38</v>
      </c>
      <c r="L29" s="96">
        <f aca="true" t="shared" si="2" ref="L29:L32">H29/D29*100%</f>
        <v>0.6085897435897436</v>
      </c>
      <c r="M29" s="97">
        <v>2</v>
      </c>
      <c r="N29" s="97">
        <v>2</v>
      </c>
      <c r="O29" s="97">
        <v>0</v>
      </c>
      <c r="P29" s="97">
        <v>0</v>
      </c>
      <c r="Q29" s="92" t="s">
        <v>120</v>
      </c>
      <c r="R29" s="95"/>
    </row>
    <row r="30" spans="1:18" s="88" customFormat="1" ht="39.75" customHeight="1">
      <c r="A30" s="89">
        <v>23</v>
      </c>
      <c r="B30" s="23"/>
      <c r="C30" s="21" t="s">
        <v>60</v>
      </c>
      <c r="D30" s="92"/>
      <c r="E30" s="92"/>
      <c r="F30" s="93"/>
      <c r="G30" s="92"/>
      <c r="H30" s="92"/>
      <c r="I30" s="92"/>
      <c r="J30" s="93"/>
      <c r="K30" s="92"/>
      <c r="L30" s="96"/>
      <c r="M30" s="97"/>
      <c r="N30" s="97"/>
      <c r="O30" s="97"/>
      <c r="P30" s="97"/>
      <c r="Q30" s="98"/>
      <c r="R30" s="95"/>
    </row>
    <row r="31" spans="1:18" s="88" customFormat="1" ht="39.75" customHeight="1">
      <c r="A31" s="89">
        <v>24</v>
      </c>
      <c r="B31" s="23"/>
      <c r="C31" s="21" t="s">
        <v>61</v>
      </c>
      <c r="D31" s="92">
        <v>132.721975</v>
      </c>
      <c r="E31" s="92">
        <v>0</v>
      </c>
      <c r="F31" s="92">
        <v>132.721975</v>
      </c>
      <c r="G31" s="88">
        <v>0</v>
      </c>
      <c r="H31" s="92">
        <v>0</v>
      </c>
      <c r="I31" s="92">
        <v>0</v>
      </c>
      <c r="J31" s="93">
        <v>0</v>
      </c>
      <c r="K31" s="92">
        <v>0</v>
      </c>
      <c r="L31" s="96">
        <f t="shared" si="2"/>
        <v>0</v>
      </c>
      <c r="M31" s="97">
        <f t="shared" si="1"/>
        <v>2</v>
      </c>
      <c r="N31" s="97">
        <v>2</v>
      </c>
      <c r="O31" s="97">
        <v>0</v>
      </c>
      <c r="P31" s="97">
        <v>0</v>
      </c>
      <c r="Q31" s="98" t="s">
        <v>121</v>
      </c>
      <c r="R31" s="95"/>
    </row>
    <row r="32" spans="1:18" s="88" customFormat="1" ht="39.75" customHeight="1">
      <c r="A32" s="89">
        <v>25</v>
      </c>
      <c r="B32" s="23"/>
      <c r="C32" s="21" t="s">
        <v>62</v>
      </c>
      <c r="D32" s="92">
        <v>50</v>
      </c>
      <c r="E32" s="92">
        <v>50</v>
      </c>
      <c r="F32" s="93">
        <v>0</v>
      </c>
      <c r="G32" s="92">
        <v>0</v>
      </c>
      <c r="H32" s="92">
        <v>30.780595</v>
      </c>
      <c r="I32" s="92">
        <v>30.780595</v>
      </c>
      <c r="J32" s="93">
        <v>0</v>
      </c>
      <c r="K32" s="92">
        <v>0</v>
      </c>
      <c r="L32" s="96">
        <f t="shared" si="2"/>
        <v>0.6156119</v>
      </c>
      <c r="M32" s="97">
        <f t="shared" si="1"/>
        <v>1</v>
      </c>
      <c r="N32" s="97">
        <v>0</v>
      </c>
      <c r="O32" s="97">
        <v>1</v>
      </c>
      <c r="P32" s="97">
        <v>0</v>
      </c>
      <c r="Q32" s="92" t="s">
        <v>122</v>
      </c>
      <c r="R32" s="95"/>
    </row>
    <row r="33" spans="1:18" s="88" customFormat="1" ht="39.75" customHeight="1">
      <c r="A33" s="89">
        <v>26</v>
      </c>
      <c r="B33" s="23"/>
      <c r="C33" s="26" t="s">
        <v>63</v>
      </c>
      <c r="D33" s="92"/>
      <c r="E33" s="92"/>
      <c r="F33" s="93"/>
      <c r="G33" s="92"/>
      <c r="H33" s="92"/>
      <c r="I33" s="92"/>
      <c r="J33" s="93"/>
      <c r="K33" s="92"/>
      <c r="L33" s="96"/>
      <c r="M33" s="97"/>
      <c r="N33" s="97"/>
      <c r="O33" s="97"/>
      <c r="P33" s="97"/>
      <c r="Q33" s="98"/>
      <c r="R33" s="95"/>
    </row>
    <row r="34" spans="1:18" s="88" customFormat="1" ht="39.75" customHeight="1">
      <c r="A34" s="89">
        <v>27</v>
      </c>
      <c r="B34" s="23"/>
      <c r="C34" s="26" t="s">
        <v>64</v>
      </c>
      <c r="D34" s="92"/>
      <c r="E34" s="92"/>
      <c r="F34" s="93"/>
      <c r="G34" s="92"/>
      <c r="H34" s="92"/>
      <c r="I34" s="92"/>
      <c r="J34" s="93"/>
      <c r="K34" s="92"/>
      <c r="L34" s="96"/>
      <c r="M34" s="97"/>
      <c r="N34" s="98"/>
      <c r="O34" s="98"/>
      <c r="P34" s="98"/>
      <c r="Q34" s="98"/>
      <c r="R34" s="95"/>
    </row>
    <row r="35" spans="1:18" s="88" customFormat="1" ht="39.75" customHeight="1">
      <c r="A35" s="89">
        <v>28</v>
      </c>
      <c r="B35" s="23"/>
      <c r="C35" s="26" t="s">
        <v>65</v>
      </c>
      <c r="D35" s="92">
        <v>25</v>
      </c>
      <c r="E35" s="92">
        <v>25</v>
      </c>
      <c r="F35" s="93">
        <v>0</v>
      </c>
      <c r="G35" s="92">
        <v>0</v>
      </c>
      <c r="H35" s="92">
        <v>0</v>
      </c>
      <c r="I35" s="92">
        <v>0</v>
      </c>
      <c r="J35" s="93">
        <v>0</v>
      </c>
      <c r="K35" s="92">
        <v>0</v>
      </c>
      <c r="L35" s="96">
        <v>0</v>
      </c>
      <c r="M35" s="97">
        <f>SUM(N35:P35)</f>
        <v>1</v>
      </c>
      <c r="N35" s="98">
        <v>0</v>
      </c>
      <c r="O35" s="98">
        <v>1</v>
      </c>
      <c r="P35" s="98">
        <v>0</v>
      </c>
      <c r="Q35" s="98" t="s">
        <v>123</v>
      </c>
      <c r="R35" s="95"/>
    </row>
    <row r="36" spans="1:18" s="88" customFormat="1" ht="39.75" customHeight="1">
      <c r="A36" s="89">
        <v>29</v>
      </c>
      <c r="B36" s="23"/>
      <c r="C36" s="26" t="s">
        <v>66</v>
      </c>
      <c r="D36" s="92">
        <v>90</v>
      </c>
      <c r="E36" s="94">
        <v>0</v>
      </c>
      <c r="F36" s="92">
        <v>90</v>
      </c>
      <c r="G36" s="95">
        <v>0</v>
      </c>
      <c r="H36" s="92">
        <v>7.104042</v>
      </c>
      <c r="I36" s="92">
        <v>0</v>
      </c>
      <c r="J36" s="92">
        <v>7.104042</v>
      </c>
      <c r="K36" s="95"/>
      <c r="L36" s="96">
        <v>0.0789338</v>
      </c>
      <c r="M36" s="97">
        <f>SUM(N36:P36)</f>
        <v>1</v>
      </c>
      <c r="N36" s="98">
        <v>1</v>
      </c>
      <c r="O36" s="98">
        <v>0</v>
      </c>
      <c r="P36" s="98">
        <v>0</v>
      </c>
      <c r="Q36" s="98" t="s">
        <v>124</v>
      </c>
      <c r="R36" s="95"/>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6.xml><?xml version="1.0" encoding="utf-8"?>
<worksheet xmlns="http://schemas.openxmlformats.org/spreadsheetml/2006/main" xmlns:r="http://schemas.openxmlformats.org/officeDocument/2006/relationships">
  <sheetPr>
    <pageSetUpPr fitToPage="1"/>
  </sheetPr>
  <dimension ref="A1:R64"/>
  <sheetViews>
    <sheetView zoomScale="55" zoomScaleNormal="55" zoomScaleSheetLayoutView="70" workbookViewId="0" topLeftCell="A1">
      <pane xSplit="3" ySplit="7" topLeftCell="D22" activePane="bottomRight" state="frozen"/>
      <selection pane="bottomRight" activeCell="A33" sqref="A33:IV33"/>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125</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ht="39.75" customHeight="1">
      <c r="A24" s="78">
        <v>17</v>
      </c>
      <c r="B24" s="80" t="s">
        <v>53</v>
      </c>
      <c r="C24" s="81" t="s">
        <v>54</v>
      </c>
      <c r="D24" s="82">
        <f>SUM(D25:D36)</f>
        <v>7648.33</v>
      </c>
      <c r="E24" s="82">
        <f aca="true" t="shared" si="0" ref="E24:N24">SUM(E25:E36)</f>
        <v>5176.13</v>
      </c>
      <c r="F24" s="82">
        <f t="shared" si="0"/>
        <v>2472.2000000000003</v>
      </c>
      <c r="G24" s="82">
        <f t="shared" si="0"/>
        <v>0</v>
      </c>
      <c r="H24" s="82">
        <f t="shared" si="0"/>
        <v>1807.48</v>
      </c>
      <c r="I24" s="82">
        <f t="shared" si="0"/>
        <v>1698.6</v>
      </c>
      <c r="J24" s="82">
        <f t="shared" si="0"/>
        <v>108.88</v>
      </c>
      <c r="K24" s="82">
        <f t="shared" si="0"/>
        <v>0</v>
      </c>
      <c r="L24" s="85">
        <f>H24/D24</f>
        <v>0.23632348499607103</v>
      </c>
      <c r="M24" s="82">
        <f t="shared" si="0"/>
        <v>34</v>
      </c>
      <c r="N24" s="82">
        <f t="shared" si="0"/>
        <v>33</v>
      </c>
      <c r="O24" s="86"/>
      <c r="P24" s="86"/>
      <c r="Q24" s="86"/>
      <c r="R24" s="87"/>
    </row>
    <row r="25" spans="1:18" ht="39.75" customHeight="1">
      <c r="A25" s="78">
        <v>18</v>
      </c>
      <c r="B25" s="80"/>
      <c r="C25" s="83" t="s">
        <v>55</v>
      </c>
      <c r="D25" s="82">
        <v>859</v>
      </c>
      <c r="E25" s="82">
        <v>859</v>
      </c>
      <c r="F25" s="82"/>
      <c r="G25" s="82"/>
      <c r="H25" s="82">
        <v>191.96</v>
      </c>
      <c r="I25" s="82">
        <v>191.96</v>
      </c>
      <c r="J25" s="82"/>
      <c r="K25" s="82"/>
      <c r="L25" s="85">
        <f aca="true" t="shared" si="1" ref="L25:L36">H25/D25</f>
        <v>0.22346915017462166</v>
      </c>
      <c r="M25" s="86">
        <v>5</v>
      </c>
      <c r="N25" s="86">
        <v>5</v>
      </c>
      <c r="O25" s="86"/>
      <c r="P25" s="86"/>
      <c r="Q25" s="86"/>
      <c r="R25" s="87"/>
    </row>
    <row r="26" spans="1:18" ht="39.75" customHeight="1">
      <c r="A26" s="78">
        <v>19</v>
      </c>
      <c r="B26" s="80"/>
      <c r="C26" s="83" t="s">
        <v>56</v>
      </c>
      <c r="D26" s="82">
        <v>1922.6</v>
      </c>
      <c r="E26" s="82">
        <v>1460</v>
      </c>
      <c r="F26" s="82">
        <v>462.6</v>
      </c>
      <c r="G26" s="82"/>
      <c r="H26" s="82">
        <v>287.46</v>
      </c>
      <c r="I26" s="82">
        <v>268.02</v>
      </c>
      <c r="J26" s="82">
        <v>19.44</v>
      </c>
      <c r="K26" s="82"/>
      <c r="L26" s="85">
        <f t="shared" si="1"/>
        <v>0.1495162800374493</v>
      </c>
      <c r="M26" s="86">
        <v>9</v>
      </c>
      <c r="N26" s="86">
        <v>9</v>
      </c>
      <c r="O26" s="86"/>
      <c r="P26" s="86"/>
      <c r="Q26" s="86"/>
      <c r="R26" s="87"/>
    </row>
    <row r="27" spans="1:18" ht="39.75" customHeight="1">
      <c r="A27" s="78">
        <v>20</v>
      </c>
      <c r="B27" s="80"/>
      <c r="C27" s="83" t="s">
        <v>57</v>
      </c>
      <c r="D27" s="82">
        <v>165.6</v>
      </c>
      <c r="E27" s="82"/>
      <c r="F27" s="82">
        <v>165.6</v>
      </c>
      <c r="G27" s="82"/>
      <c r="H27" s="82">
        <v>89.44</v>
      </c>
      <c r="I27" s="82"/>
      <c r="J27" s="82">
        <v>89.44</v>
      </c>
      <c r="K27" s="82"/>
      <c r="L27" s="85">
        <f t="shared" si="1"/>
        <v>0.5400966183574879</v>
      </c>
      <c r="M27" s="86">
        <v>3</v>
      </c>
      <c r="N27" s="86">
        <v>3</v>
      </c>
      <c r="O27" s="86"/>
      <c r="P27" s="86"/>
      <c r="Q27" s="86"/>
      <c r="R27" s="87"/>
    </row>
    <row r="28" spans="1:18" ht="39.75" customHeight="1">
      <c r="A28" s="78">
        <v>21</v>
      </c>
      <c r="B28" s="80"/>
      <c r="C28" s="83" t="s">
        <v>58</v>
      </c>
      <c r="D28" s="82">
        <v>457.63</v>
      </c>
      <c r="E28" s="82">
        <v>200</v>
      </c>
      <c r="F28" s="82">
        <v>257.63</v>
      </c>
      <c r="G28" s="82"/>
      <c r="H28" s="82">
        <v>42.4</v>
      </c>
      <c r="I28" s="82">
        <v>42.4</v>
      </c>
      <c r="J28" s="82"/>
      <c r="K28" s="82"/>
      <c r="L28" s="85">
        <f t="shared" si="1"/>
        <v>0.0926512684920132</v>
      </c>
      <c r="M28" s="86">
        <v>1</v>
      </c>
      <c r="N28" s="86"/>
      <c r="O28" s="86">
        <v>1</v>
      </c>
      <c r="P28" s="86"/>
      <c r="Q28" s="86"/>
      <c r="R28" s="87"/>
    </row>
    <row r="29" spans="1:18" ht="39.75" customHeight="1">
      <c r="A29" s="78">
        <v>22</v>
      </c>
      <c r="B29" s="80"/>
      <c r="C29" s="84" t="s">
        <v>59</v>
      </c>
      <c r="D29" s="82">
        <v>1163.4</v>
      </c>
      <c r="E29" s="82">
        <v>833</v>
      </c>
      <c r="F29" s="82">
        <v>330.4</v>
      </c>
      <c r="G29" s="82"/>
      <c r="H29" s="82">
        <v>398.63</v>
      </c>
      <c r="I29" s="82">
        <v>398.63</v>
      </c>
      <c r="J29" s="82"/>
      <c r="K29" s="82"/>
      <c r="L29" s="85">
        <f t="shared" si="1"/>
        <v>0.3426422554581399</v>
      </c>
      <c r="M29" s="86">
        <v>7</v>
      </c>
      <c r="N29" s="86">
        <v>7</v>
      </c>
      <c r="O29" s="86"/>
      <c r="P29" s="86"/>
      <c r="Q29" s="86"/>
      <c r="R29" s="87"/>
    </row>
    <row r="30" spans="1:18" ht="39.75" customHeight="1">
      <c r="A30" s="78">
        <v>23</v>
      </c>
      <c r="B30" s="80"/>
      <c r="C30" s="84" t="s">
        <v>60</v>
      </c>
      <c r="D30" s="82">
        <v>2339.05</v>
      </c>
      <c r="E30" s="82">
        <v>1671.13</v>
      </c>
      <c r="F30" s="82">
        <v>667.92</v>
      </c>
      <c r="G30" s="82"/>
      <c r="H30" s="82">
        <v>797.59</v>
      </c>
      <c r="I30" s="82">
        <v>797.59</v>
      </c>
      <c r="J30" s="82"/>
      <c r="K30" s="82"/>
      <c r="L30" s="85">
        <f t="shared" si="1"/>
        <v>0.34098886299993586</v>
      </c>
      <c r="M30" s="86">
        <v>4</v>
      </c>
      <c r="N30" s="86">
        <v>4</v>
      </c>
      <c r="O30" s="86"/>
      <c r="P30" s="86"/>
      <c r="Q30" s="86"/>
      <c r="R30" s="87"/>
    </row>
    <row r="31" spans="1:18" ht="39.75" customHeight="1">
      <c r="A31" s="78">
        <v>24</v>
      </c>
      <c r="B31" s="80"/>
      <c r="C31" s="84" t="s">
        <v>61</v>
      </c>
      <c r="D31" s="82">
        <v>576.98</v>
      </c>
      <c r="E31" s="82"/>
      <c r="F31" s="82">
        <v>576.98</v>
      </c>
      <c r="G31" s="82"/>
      <c r="H31" s="82">
        <v>0</v>
      </c>
      <c r="I31" s="82"/>
      <c r="J31" s="82"/>
      <c r="K31" s="82"/>
      <c r="L31" s="85">
        <f t="shared" si="1"/>
        <v>0</v>
      </c>
      <c r="M31" s="86">
        <v>1</v>
      </c>
      <c r="N31" s="86">
        <v>1</v>
      </c>
      <c r="O31" s="86"/>
      <c r="P31" s="86"/>
      <c r="Q31" s="86"/>
      <c r="R31" s="87"/>
    </row>
    <row r="32" spans="1:18" ht="39.75" customHeight="1">
      <c r="A32" s="78">
        <v>25</v>
      </c>
      <c r="B32" s="80"/>
      <c r="C32" s="84" t="s">
        <v>62</v>
      </c>
      <c r="D32" s="82"/>
      <c r="E32" s="82"/>
      <c r="F32" s="82"/>
      <c r="G32" s="82"/>
      <c r="H32" s="82"/>
      <c r="I32" s="82"/>
      <c r="J32" s="82"/>
      <c r="K32" s="82"/>
      <c r="L32" s="85"/>
      <c r="M32" s="86"/>
      <c r="N32" s="86"/>
      <c r="O32" s="86"/>
      <c r="P32" s="86"/>
      <c r="Q32" s="86"/>
      <c r="R32" s="87"/>
    </row>
    <row r="33" spans="1:18" ht="39.75" customHeight="1">
      <c r="A33" s="78">
        <v>26</v>
      </c>
      <c r="B33" s="80"/>
      <c r="C33" s="83" t="s">
        <v>63</v>
      </c>
      <c r="D33" s="82">
        <v>11.07</v>
      </c>
      <c r="E33" s="82"/>
      <c r="F33" s="82">
        <v>11.07</v>
      </c>
      <c r="G33" s="82"/>
      <c r="H33" s="82"/>
      <c r="I33" s="82"/>
      <c r="J33" s="82"/>
      <c r="K33" s="82"/>
      <c r="L33" s="85">
        <f t="shared" si="1"/>
        <v>0</v>
      </c>
      <c r="M33" s="86"/>
      <c r="N33" s="86"/>
      <c r="O33" s="86"/>
      <c r="P33" s="86"/>
      <c r="Q33" s="86"/>
      <c r="R33" s="87"/>
    </row>
    <row r="34" spans="1:18" ht="39.75" customHeight="1">
      <c r="A34" s="78">
        <v>27</v>
      </c>
      <c r="B34" s="80"/>
      <c r="C34" s="83" t="s">
        <v>64</v>
      </c>
      <c r="D34" s="82"/>
      <c r="E34" s="82"/>
      <c r="F34" s="82"/>
      <c r="G34" s="82"/>
      <c r="H34" s="82"/>
      <c r="I34" s="82"/>
      <c r="J34" s="82"/>
      <c r="K34" s="82"/>
      <c r="L34" s="85"/>
      <c r="M34" s="86"/>
      <c r="N34" s="86"/>
      <c r="O34" s="86"/>
      <c r="P34" s="86"/>
      <c r="Q34" s="86"/>
      <c r="R34" s="87"/>
    </row>
    <row r="35" spans="1:18" ht="39.75" customHeight="1">
      <c r="A35" s="78">
        <v>28</v>
      </c>
      <c r="B35" s="80"/>
      <c r="C35" s="83" t="s">
        <v>65</v>
      </c>
      <c r="D35" s="82">
        <v>153</v>
      </c>
      <c r="E35" s="82">
        <v>153</v>
      </c>
      <c r="F35" s="82"/>
      <c r="G35" s="82"/>
      <c r="H35" s="82">
        <v>0</v>
      </c>
      <c r="I35" s="82">
        <v>0</v>
      </c>
      <c r="J35" s="82"/>
      <c r="K35" s="82"/>
      <c r="L35" s="85">
        <f t="shared" si="1"/>
        <v>0</v>
      </c>
      <c r="M35" s="86">
        <v>4</v>
      </c>
      <c r="N35" s="86">
        <v>4</v>
      </c>
      <c r="O35" s="86"/>
      <c r="P35" s="86"/>
      <c r="Q35" s="86"/>
      <c r="R35" s="87"/>
    </row>
    <row r="36" spans="1:18" ht="45.75" customHeight="1">
      <c r="A36" s="78">
        <v>29</v>
      </c>
      <c r="B36" s="80"/>
      <c r="C36" s="83" t="s">
        <v>66</v>
      </c>
      <c r="D36" s="82"/>
      <c r="E36" s="22"/>
      <c r="F36" s="82"/>
      <c r="G36" s="82"/>
      <c r="H36" s="82"/>
      <c r="I36" s="82"/>
      <c r="J36" s="82"/>
      <c r="K36" s="82"/>
      <c r="L36" s="85"/>
      <c r="M36" s="86"/>
      <c r="N36" s="86"/>
      <c r="O36" s="86"/>
      <c r="P36" s="86"/>
      <c r="Q36" s="86"/>
      <c r="R36" s="87"/>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zoomScale="55" zoomScaleNormal="55" zoomScaleSheetLayoutView="70" workbookViewId="0" topLeftCell="A1">
      <pane xSplit="3" ySplit="7" topLeftCell="D27" activePane="bottomRight" state="frozen"/>
      <selection pane="bottomRight" activeCell="A33" sqref="A33:IV33"/>
    </sheetView>
  </sheetViews>
  <sheetFormatPr defaultColWidth="9.00390625" defaultRowHeight="57.75" customHeight="1"/>
  <cols>
    <col min="1" max="1" width="14.375" style="44" customWidth="1"/>
    <col min="2" max="2" width="17.625" style="44" customWidth="1"/>
    <col min="3" max="3" width="30.25390625" style="44" customWidth="1"/>
    <col min="4" max="11" width="15.625" style="44" customWidth="1"/>
    <col min="12" max="16" width="13.625" style="44" customWidth="1"/>
    <col min="17" max="17" width="62.125" style="44" customWidth="1"/>
    <col min="18" max="18" width="16.375" style="43" customWidth="1"/>
    <col min="19" max="16384" width="9.00390625" style="43" customWidth="1"/>
  </cols>
  <sheetData>
    <row r="1" spans="1:3" ht="57.75" customHeight="1">
      <c r="A1" s="45" t="s">
        <v>0</v>
      </c>
      <c r="B1" s="45"/>
      <c r="C1" s="46"/>
    </row>
    <row r="2" spans="1:18" ht="57.75" customHeight="1">
      <c r="A2" s="47" t="s">
        <v>126</v>
      </c>
      <c r="B2" s="47"/>
      <c r="C2" s="47"/>
      <c r="D2" s="47"/>
      <c r="E2" s="47"/>
      <c r="F2" s="47"/>
      <c r="G2" s="47"/>
      <c r="H2" s="47"/>
      <c r="I2" s="47"/>
      <c r="J2" s="47"/>
      <c r="K2" s="47"/>
      <c r="L2" s="47"/>
      <c r="M2" s="47"/>
      <c r="N2" s="47"/>
      <c r="O2" s="47"/>
      <c r="P2" s="47"/>
      <c r="Q2" s="47"/>
      <c r="R2" s="47"/>
    </row>
    <row r="3" ht="57.75" customHeight="1">
      <c r="A3" s="48" t="s">
        <v>2</v>
      </c>
    </row>
    <row r="4" spans="1:18" ht="57.75" customHeight="1">
      <c r="A4" s="49" t="s">
        <v>3</v>
      </c>
      <c r="B4" s="49" t="s">
        <v>4</v>
      </c>
      <c r="C4" s="49" t="s">
        <v>5</v>
      </c>
      <c r="D4" s="50" t="s">
        <v>6</v>
      </c>
      <c r="E4" s="51"/>
      <c r="F4" s="51"/>
      <c r="G4" s="51"/>
      <c r="H4" s="50" t="s">
        <v>7</v>
      </c>
      <c r="I4" s="51"/>
      <c r="J4" s="51"/>
      <c r="K4" s="51"/>
      <c r="L4" s="49" t="s">
        <v>8</v>
      </c>
      <c r="M4" s="49" t="s">
        <v>9</v>
      </c>
      <c r="N4" s="52"/>
      <c r="O4" s="52"/>
      <c r="P4" s="52"/>
      <c r="Q4" s="73" t="s">
        <v>10</v>
      </c>
      <c r="R4" s="49" t="s">
        <v>11</v>
      </c>
    </row>
    <row r="5" spans="1:18" s="43" customFormat="1" ht="57.75" customHeight="1">
      <c r="A5" s="52"/>
      <c r="B5" s="52"/>
      <c r="C5" s="52"/>
      <c r="D5" s="49" t="s">
        <v>12</v>
      </c>
      <c r="E5" s="49" t="s">
        <v>13</v>
      </c>
      <c r="F5" s="49" t="s">
        <v>14</v>
      </c>
      <c r="G5" s="49" t="s">
        <v>15</v>
      </c>
      <c r="H5" s="49" t="s">
        <v>16</v>
      </c>
      <c r="I5" s="49" t="s">
        <v>13</v>
      </c>
      <c r="J5" s="49" t="s">
        <v>14</v>
      </c>
      <c r="K5" s="49" t="s">
        <v>15</v>
      </c>
      <c r="L5" s="52"/>
      <c r="M5" s="49" t="s">
        <v>17</v>
      </c>
      <c r="N5" s="49" t="s">
        <v>18</v>
      </c>
      <c r="O5" s="49" t="s">
        <v>19</v>
      </c>
      <c r="P5" s="49" t="s">
        <v>20</v>
      </c>
      <c r="Q5" s="74"/>
      <c r="R5" s="52"/>
    </row>
    <row r="6" spans="1:18" ht="57.75" customHeight="1">
      <c r="A6" s="53"/>
      <c r="B6" s="53"/>
      <c r="C6" s="53"/>
      <c r="D6" s="54" t="s">
        <v>21</v>
      </c>
      <c r="E6" s="54" t="s">
        <v>22</v>
      </c>
      <c r="F6" s="54" t="s">
        <v>23</v>
      </c>
      <c r="G6" s="54" t="s">
        <v>24</v>
      </c>
      <c r="H6" s="54" t="s">
        <v>25</v>
      </c>
      <c r="I6" s="54" t="s">
        <v>26</v>
      </c>
      <c r="J6" s="54" t="s">
        <v>27</v>
      </c>
      <c r="K6" s="54" t="s">
        <v>28</v>
      </c>
      <c r="L6" s="54" t="s">
        <v>29</v>
      </c>
      <c r="M6" s="54" t="s">
        <v>30</v>
      </c>
      <c r="N6" s="54" t="s">
        <v>31</v>
      </c>
      <c r="O6" s="54" t="s">
        <v>32</v>
      </c>
      <c r="P6" s="54" t="s">
        <v>33</v>
      </c>
      <c r="Q6" s="54" t="s">
        <v>34</v>
      </c>
      <c r="R6" s="75"/>
    </row>
    <row r="7" spans="1:18" ht="57.75" customHeight="1">
      <c r="A7" s="55" t="s">
        <v>35</v>
      </c>
      <c r="B7" s="56"/>
      <c r="C7" s="57"/>
      <c r="D7" s="54"/>
      <c r="E7" s="54"/>
      <c r="F7" s="54"/>
      <c r="G7" s="54"/>
      <c r="H7" s="54"/>
      <c r="I7" s="54"/>
      <c r="J7" s="54"/>
      <c r="K7" s="54"/>
      <c r="L7" s="67"/>
      <c r="M7" s="54"/>
      <c r="N7" s="54"/>
      <c r="O7" s="54"/>
      <c r="P7" s="54"/>
      <c r="Q7" s="54"/>
      <c r="R7" s="75"/>
    </row>
    <row r="8" spans="1:18" ht="57.75" customHeight="1">
      <c r="A8" s="19">
        <v>1</v>
      </c>
      <c r="B8" s="19" t="s">
        <v>36</v>
      </c>
      <c r="C8" s="20" t="s">
        <v>37</v>
      </c>
      <c r="D8" s="54"/>
      <c r="E8" s="54"/>
      <c r="F8" s="54"/>
      <c r="G8" s="54"/>
      <c r="H8" s="54"/>
      <c r="I8" s="54"/>
      <c r="J8" s="54"/>
      <c r="K8" s="54"/>
      <c r="L8" s="67"/>
      <c r="M8" s="54"/>
      <c r="N8" s="54"/>
      <c r="O8" s="54"/>
      <c r="P8" s="54"/>
      <c r="Q8" s="54"/>
      <c r="R8" s="75"/>
    </row>
    <row r="9" spans="1:18" ht="57.75" customHeight="1">
      <c r="A9" s="19">
        <v>2</v>
      </c>
      <c r="B9" s="19"/>
      <c r="C9" s="21" t="s">
        <v>38</v>
      </c>
      <c r="D9" s="54"/>
      <c r="E9" s="54"/>
      <c r="F9" s="54"/>
      <c r="G9" s="54"/>
      <c r="H9" s="54"/>
      <c r="I9" s="54"/>
      <c r="J9" s="54"/>
      <c r="K9" s="54"/>
      <c r="L9" s="67"/>
      <c r="M9" s="54"/>
      <c r="N9" s="54"/>
      <c r="O9" s="54"/>
      <c r="P9" s="54"/>
      <c r="Q9" s="54"/>
      <c r="R9" s="75"/>
    </row>
    <row r="10" spans="1:18" ht="57.75" customHeight="1">
      <c r="A10" s="19">
        <v>3</v>
      </c>
      <c r="B10" s="19"/>
      <c r="C10" s="21" t="s">
        <v>39</v>
      </c>
      <c r="D10" s="54"/>
      <c r="E10" s="54"/>
      <c r="F10" s="54"/>
      <c r="G10" s="54"/>
      <c r="H10" s="54"/>
      <c r="I10" s="54"/>
      <c r="J10" s="54"/>
      <c r="K10" s="54"/>
      <c r="L10" s="67"/>
      <c r="M10" s="54"/>
      <c r="N10" s="54"/>
      <c r="O10" s="54"/>
      <c r="P10" s="54"/>
      <c r="Q10" s="54"/>
      <c r="R10" s="75"/>
    </row>
    <row r="11" spans="1:18" ht="57.75" customHeight="1">
      <c r="A11" s="19">
        <v>4</v>
      </c>
      <c r="B11" s="19"/>
      <c r="C11" s="21" t="s">
        <v>40</v>
      </c>
      <c r="D11" s="54"/>
      <c r="E11" s="54"/>
      <c r="F11" s="54"/>
      <c r="G11" s="54"/>
      <c r="H11" s="54"/>
      <c r="I11" s="54"/>
      <c r="J11" s="54"/>
      <c r="K11" s="54"/>
      <c r="L11" s="67"/>
      <c r="M11" s="54"/>
      <c r="N11" s="54"/>
      <c r="O11" s="54"/>
      <c r="P11" s="54"/>
      <c r="Q11" s="54"/>
      <c r="R11" s="75"/>
    </row>
    <row r="12" spans="1:18" ht="57.75" customHeight="1">
      <c r="A12" s="19">
        <v>5</v>
      </c>
      <c r="B12" s="19"/>
      <c r="C12" s="21" t="s">
        <v>41</v>
      </c>
      <c r="D12" s="54"/>
      <c r="E12" s="54"/>
      <c r="F12" s="54"/>
      <c r="G12" s="54"/>
      <c r="H12" s="54"/>
      <c r="I12" s="54"/>
      <c r="J12" s="54"/>
      <c r="K12" s="54"/>
      <c r="L12" s="67"/>
      <c r="M12" s="54"/>
      <c r="N12" s="54"/>
      <c r="O12" s="54"/>
      <c r="P12" s="54"/>
      <c r="Q12" s="54"/>
      <c r="R12" s="75"/>
    </row>
    <row r="13" spans="1:18" ht="57.75" customHeight="1">
      <c r="A13" s="19">
        <v>6</v>
      </c>
      <c r="B13" s="19"/>
      <c r="C13" s="21" t="s">
        <v>42</v>
      </c>
      <c r="D13" s="54"/>
      <c r="E13" s="54"/>
      <c r="F13" s="54"/>
      <c r="G13" s="54"/>
      <c r="H13" s="54"/>
      <c r="I13" s="54"/>
      <c r="J13" s="54"/>
      <c r="K13" s="54"/>
      <c r="L13" s="67"/>
      <c r="M13" s="54"/>
      <c r="N13" s="54"/>
      <c r="O13" s="54"/>
      <c r="P13" s="54"/>
      <c r="Q13" s="54"/>
      <c r="R13" s="75"/>
    </row>
    <row r="14" spans="1:18" ht="57.75" customHeight="1">
      <c r="A14" s="19">
        <v>7</v>
      </c>
      <c r="B14" s="19"/>
      <c r="C14" s="21" t="s">
        <v>43</v>
      </c>
      <c r="D14" s="54"/>
      <c r="E14" s="54"/>
      <c r="F14" s="54"/>
      <c r="G14" s="54"/>
      <c r="H14" s="54"/>
      <c r="I14" s="54"/>
      <c r="J14" s="54"/>
      <c r="K14" s="54"/>
      <c r="L14" s="67"/>
      <c r="M14" s="54"/>
      <c r="N14" s="54"/>
      <c r="O14" s="54"/>
      <c r="P14" s="54"/>
      <c r="Q14" s="54"/>
      <c r="R14" s="75"/>
    </row>
    <row r="15" spans="1:18" ht="57.75" customHeight="1">
      <c r="A15" s="19">
        <v>8</v>
      </c>
      <c r="B15" s="19"/>
      <c r="C15" s="21" t="s">
        <v>44</v>
      </c>
      <c r="D15" s="54"/>
      <c r="E15" s="54"/>
      <c r="F15" s="54"/>
      <c r="G15" s="54"/>
      <c r="H15" s="54"/>
      <c r="I15" s="54"/>
      <c r="J15" s="54"/>
      <c r="K15" s="54"/>
      <c r="L15" s="67"/>
      <c r="M15" s="54"/>
      <c r="N15" s="54"/>
      <c r="O15" s="54"/>
      <c r="P15" s="54"/>
      <c r="Q15" s="54"/>
      <c r="R15" s="75"/>
    </row>
    <row r="16" spans="1:18" ht="57.75" customHeight="1">
      <c r="A16" s="19">
        <v>9</v>
      </c>
      <c r="B16" s="19"/>
      <c r="C16" s="21" t="s">
        <v>45</v>
      </c>
      <c r="D16" s="54"/>
      <c r="E16" s="54"/>
      <c r="F16" s="54"/>
      <c r="G16" s="54"/>
      <c r="H16" s="54"/>
      <c r="I16" s="54"/>
      <c r="J16" s="54"/>
      <c r="K16" s="54"/>
      <c r="L16" s="67"/>
      <c r="M16" s="54"/>
      <c r="N16" s="54"/>
      <c r="O16" s="54"/>
      <c r="P16" s="54"/>
      <c r="Q16" s="54"/>
      <c r="R16" s="75"/>
    </row>
    <row r="17" spans="1:18" ht="57.75" customHeight="1">
      <c r="A17" s="19">
        <v>10</v>
      </c>
      <c r="B17" s="19"/>
      <c r="C17" s="21" t="s">
        <v>46</v>
      </c>
      <c r="D17" s="54"/>
      <c r="E17" s="54"/>
      <c r="F17" s="54"/>
      <c r="G17" s="54"/>
      <c r="H17" s="54"/>
      <c r="I17" s="54"/>
      <c r="J17" s="54"/>
      <c r="K17" s="54"/>
      <c r="L17" s="67"/>
      <c r="M17" s="54"/>
      <c r="N17" s="54"/>
      <c r="O17" s="54"/>
      <c r="P17" s="54"/>
      <c r="Q17" s="54"/>
      <c r="R17" s="75"/>
    </row>
    <row r="18" spans="1:18" ht="57.75" customHeight="1">
      <c r="A18" s="19">
        <v>11</v>
      </c>
      <c r="B18" s="19"/>
      <c r="C18" s="21" t="s">
        <v>47</v>
      </c>
      <c r="D18" s="54"/>
      <c r="E18" s="54"/>
      <c r="F18" s="54"/>
      <c r="G18" s="54"/>
      <c r="H18" s="54"/>
      <c r="I18" s="54"/>
      <c r="J18" s="54"/>
      <c r="K18" s="54"/>
      <c r="L18" s="67"/>
      <c r="M18" s="54"/>
      <c r="N18" s="54"/>
      <c r="O18" s="54"/>
      <c r="P18" s="54"/>
      <c r="Q18" s="54"/>
      <c r="R18" s="75"/>
    </row>
    <row r="19" spans="1:18" ht="57.75" customHeight="1">
      <c r="A19" s="19">
        <v>12</v>
      </c>
      <c r="B19" s="19"/>
      <c r="C19" s="21" t="s">
        <v>48</v>
      </c>
      <c r="D19" s="54"/>
      <c r="E19" s="54"/>
      <c r="F19" s="54"/>
      <c r="G19" s="54"/>
      <c r="H19" s="54"/>
      <c r="I19" s="54"/>
      <c r="J19" s="54"/>
      <c r="K19" s="54"/>
      <c r="L19" s="67"/>
      <c r="M19" s="54"/>
      <c r="N19" s="54"/>
      <c r="O19" s="54"/>
      <c r="P19" s="54"/>
      <c r="Q19" s="54"/>
      <c r="R19" s="75"/>
    </row>
    <row r="20" spans="1:18" ht="57.75" customHeight="1">
      <c r="A20" s="19">
        <v>13</v>
      </c>
      <c r="B20" s="19"/>
      <c r="C20" s="21" t="s">
        <v>49</v>
      </c>
      <c r="D20" s="54"/>
      <c r="E20" s="54"/>
      <c r="F20" s="54"/>
      <c r="G20" s="54"/>
      <c r="H20" s="54"/>
      <c r="I20" s="54"/>
      <c r="J20" s="54"/>
      <c r="K20" s="54"/>
      <c r="L20" s="67"/>
      <c r="M20" s="54"/>
      <c r="N20" s="54"/>
      <c r="O20" s="54"/>
      <c r="P20" s="54"/>
      <c r="Q20" s="54"/>
      <c r="R20" s="75"/>
    </row>
    <row r="21" spans="1:18" ht="57.75" customHeight="1">
      <c r="A21" s="19">
        <v>14</v>
      </c>
      <c r="B21" s="19"/>
      <c r="C21" s="21" t="s">
        <v>50</v>
      </c>
      <c r="D21" s="54"/>
      <c r="E21" s="54"/>
      <c r="F21" s="54"/>
      <c r="G21" s="54"/>
      <c r="H21" s="54"/>
      <c r="I21" s="54"/>
      <c r="J21" s="54"/>
      <c r="K21" s="54"/>
      <c r="L21" s="67"/>
      <c r="M21" s="54"/>
      <c r="N21" s="54"/>
      <c r="O21" s="54"/>
      <c r="P21" s="54"/>
      <c r="Q21" s="54"/>
      <c r="R21" s="75"/>
    </row>
    <row r="22" spans="1:18" ht="57.75" customHeight="1">
      <c r="A22" s="19">
        <v>15</v>
      </c>
      <c r="B22" s="19"/>
      <c r="C22" s="21" t="s">
        <v>51</v>
      </c>
      <c r="D22" s="54"/>
      <c r="E22" s="54"/>
      <c r="F22" s="54"/>
      <c r="G22" s="54"/>
      <c r="H22" s="54"/>
      <c r="I22" s="54"/>
      <c r="J22" s="54"/>
      <c r="K22" s="54"/>
      <c r="L22" s="67"/>
      <c r="M22" s="54"/>
      <c r="N22" s="54"/>
      <c r="O22" s="54"/>
      <c r="P22" s="54"/>
      <c r="Q22" s="54"/>
      <c r="R22" s="75"/>
    </row>
    <row r="23" spans="1:18" ht="57.75" customHeight="1">
      <c r="A23" s="19">
        <v>16</v>
      </c>
      <c r="B23" s="19"/>
      <c r="C23" s="21" t="s">
        <v>52</v>
      </c>
      <c r="D23" s="54"/>
      <c r="E23" s="58"/>
      <c r="F23" s="54"/>
      <c r="G23" s="54"/>
      <c r="H23" s="54"/>
      <c r="I23" s="54"/>
      <c r="J23" s="54"/>
      <c r="K23" s="54"/>
      <c r="L23" s="67"/>
      <c r="M23" s="54"/>
      <c r="N23" s="54"/>
      <c r="O23" s="54"/>
      <c r="P23" s="54"/>
      <c r="Q23" s="54"/>
      <c r="R23" s="75"/>
    </row>
    <row r="24" spans="1:18" ht="57.75" customHeight="1">
      <c r="A24" s="19">
        <v>17</v>
      </c>
      <c r="B24" s="23" t="s">
        <v>53</v>
      </c>
      <c r="C24" s="59" t="s">
        <v>54</v>
      </c>
      <c r="D24" s="60">
        <v>6288.51</v>
      </c>
      <c r="E24" s="60">
        <v>1507.14</v>
      </c>
      <c r="F24" s="60">
        <v>1971.98</v>
      </c>
      <c r="G24" s="60">
        <v>2809.39</v>
      </c>
      <c r="H24" s="60">
        <v>3518.24</v>
      </c>
      <c r="I24" s="60">
        <v>638.95</v>
      </c>
      <c r="J24" s="60">
        <v>109.5</v>
      </c>
      <c r="K24" s="60">
        <v>2769.79</v>
      </c>
      <c r="L24" s="68"/>
      <c r="M24" s="60">
        <f>SUM(M25:M36)</f>
        <v>19</v>
      </c>
      <c r="N24" s="60">
        <f>SUM(N25:N36)</f>
        <v>15</v>
      </c>
      <c r="O24" s="60">
        <f>SUM(O25:O36)</f>
        <v>4</v>
      </c>
      <c r="P24" s="60"/>
      <c r="Q24" s="60"/>
      <c r="R24" s="75"/>
    </row>
    <row r="25" spans="1:18" ht="87.75" customHeight="1">
      <c r="A25" s="19">
        <v>18</v>
      </c>
      <c r="B25" s="23"/>
      <c r="C25" s="61" t="s">
        <v>55</v>
      </c>
      <c r="D25" s="62">
        <v>331.95</v>
      </c>
      <c r="E25" s="62"/>
      <c r="F25" s="62">
        <v>331.95</v>
      </c>
      <c r="G25" s="62"/>
      <c r="H25" s="62">
        <v>0</v>
      </c>
      <c r="I25" s="62"/>
      <c r="J25" s="62">
        <v>0</v>
      </c>
      <c r="K25" s="62"/>
      <c r="L25" s="69">
        <v>0</v>
      </c>
      <c r="M25" s="62">
        <v>1</v>
      </c>
      <c r="N25" s="62">
        <v>1</v>
      </c>
      <c r="O25" s="62"/>
      <c r="P25" s="62"/>
      <c r="Q25" s="76" t="s">
        <v>127</v>
      </c>
      <c r="R25" s="75"/>
    </row>
    <row r="26" spans="1:18" ht="79.5" customHeight="1">
      <c r="A26" s="19">
        <v>19</v>
      </c>
      <c r="B26" s="23"/>
      <c r="C26" s="61" t="s">
        <v>56</v>
      </c>
      <c r="D26" s="62">
        <v>95</v>
      </c>
      <c r="E26" s="62"/>
      <c r="F26" s="62">
        <v>80</v>
      </c>
      <c r="G26" s="62">
        <v>15</v>
      </c>
      <c r="H26" s="62">
        <v>15</v>
      </c>
      <c r="I26" s="62"/>
      <c r="J26" s="62">
        <v>0</v>
      </c>
      <c r="K26" s="62">
        <v>15</v>
      </c>
      <c r="L26" s="69">
        <v>0</v>
      </c>
      <c r="M26" s="62">
        <v>4</v>
      </c>
      <c r="N26" s="62">
        <v>4</v>
      </c>
      <c r="O26" s="62"/>
      <c r="P26" s="62"/>
      <c r="Q26" s="76" t="s">
        <v>128</v>
      </c>
      <c r="R26" s="75"/>
    </row>
    <row r="27" spans="1:18" ht="114" customHeight="1">
      <c r="A27" s="19">
        <v>20</v>
      </c>
      <c r="B27" s="23"/>
      <c r="C27" s="63" t="s">
        <v>57</v>
      </c>
      <c r="D27" s="62">
        <v>170</v>
      </c>
      <c r="E27" s="62">
        <v>70</v>
      </c>
      <c r="F27" s="62">
        <v>100</v>
      </c>
      <c r="G27" s="62"/>
      <c r="H27" s="62">
        <v>124</v>
      </c>
      <c r="I27" s="62">
        <v>49</v>
      </c>
      <c r="J27" s="62">
        <v>75</v>
      </c>
      <c r="K27" s="62"/>
      <c r="L27" s="70">
        <v>0.729</v>
      </c>
      <c r="M27" s="62">
        <v>1</v>
      </c>
      <c r="N27" s="62">
        <v>1</v>
      </c>
      <c r="O27" s="62"/>
      <c r="P27" s="62">
        <v>0</v>
      </c>
      <c r="Q27" s="77" t="s">
        <v>129</v>
      </c>
      <c r="R27" s="75"/>
    </row>
    <row r="28" spans="1:18" ht="57.75" customHeight="1">
      <c r="A28" s="19">
        <v>21</v>
      </c>
      <c r="B28" s="23"/>
      <c r="C28" s="26" t="s">
        <v>58</v>
      </c>
      <c r="D28" s="54"/>
      <c r="E28" s="54"/>
      <c r="F28" s="54"/>
      <c r="G28" s="54"/>
      <c r="H28" s="54"/>
      <c r="I28" s="54"/>
      <c r="J28" s="54"/>
      <c r="K28" s="54"/>
      <c r="L28" s="67"/>
      <c r="M28" s="54"/>
      <c r="N28" s="54"/>
      <c r="O28" s="54"/>
      <c r="P28" s="54"/>
      <c r="Q28" s="54"/>
      <c r="R28" s="75"/>
    </row>
    <row r="29" spans="1:18" ht="57.75" customHeight="1">
      <c r="A29" s="19">
        <v>22</v>
      </c>
      <c r="B29" s="23"/>
      <c r="C29" s="64" t="s">
        <v>59</v>
      </c>
      <c r="D29" s="60">
        <v>319</v>
      </c>
      <c r="E29" s="60">
        <v>200</v>
      </c>
      <c r="F29" s="60">
        <v>100</v>
      </c>
      <c r="G29" s="60">
        <v>19</v>
      </c>
      <c r="H29" s="60">
        <v>139.95</v>
      </c>
      <c r="I29" s="60">
        <v>90.95</v>
      </c>
      <c r="J29" s="60">
        <v>30</v>
      </c>
      <c r="K29" s="60">
        <v>19</v>
      </c>
      <c r="L29" s="68">
        <v>0.502</v>
      </c>
      <c r="M29" s="60">
        <v>1</v>
      </c>
      <c r="N29" s="60"/>
      <c r="O29" s="60">
        <v>1</v>
      </c>
      <c r="P29" s="60"/>
      <c r="Q29" s="78" t="s">
        <v>130</v>
      </c>
      <c r="R29" s="75"/>
    </row>
    <row r="30" spans="1:18" ht="159.75" customHeight="1">
      <c r="A30" s="19">
        <v>23</v>
      </c>
      <c r="B30" s="23"/>
      <c r="C30" s="64" t="s">
        <v>60</v>
      </c>
      <c r="D30" s="62">
        <v>400</v>
      </c>
      <c r="E30" s="62"/>
      <c r="F30" s="62">
        <v>400</v>
      </c>
      <c r="G30" s="62"/>
      <c r="H30" s="62">
        <v>0</v>
      </c>
      <c r="I30" s="62"/>
      <c r="J30" s="62">
        <v>0</v>
      </c>
      <c r="K30" s="62"/>
      <c r="L30" s="69">
        <v>0</v>
      </c>
      <c r="M30" s="62">
        <v>3</v>
      </c>
      <c r="N30" s="62">
        <v>2</v>
      </c>
      <c r="O30" s="62">
        <v>1</v>
      </c>
      <c r="P30" s="62"/>
      <c r="Q30" s="76" t="s">
        <v>131</v>
      </c>
      <c r="R30" s="75"/>
    </row>
    <row r="31" spans="1:18" ht="159" customHeight="1">
      <c r="A31" s="19">
        <v>24</v>
      </c>
      <c r="B31" s="23"/>
      <c r="C31" s="21" t="s">
        <v>61</v>
      </c>
      <c r="D31" s="54">
        <v>4042.67</v>
      </c>
      <c r="E31" s="54">
        <v>1087.1399999999999</v>
      </c>
      <c r="F31" s="54">
        <v>955.53</v>
      </c>
      <c r="G31" s="54">
        <v>2000</v>
      </c>
      <c r="H31" s="54">
        <v>2499</v>
      </c>
      <c r="I31" s="54">
        <v>499</v>
      </c>
      <c r="J31" s="54">
        <v>0</v>
      </c>
      <c r="K31" s="54">
        <v>2000</v>
      </c>
      <c r="L31" s="67">
        <v>0.8099000000000001</v>
      </c>
      <c r="M31" s="54">
        <v>4</v>
      </c>
      <c r="N31" s="54">
        <v>3</v>
      </c>
      <c r="O31" s="54">
        <v>1</v>
      </c>
      <c r="P31" s="54">
        <v>0</v>
      </c>
      <c r="Q31" s="54" t="s">
        <v>132</v>
      </c>
      <c r="R31" s="75"/>
    </row>
    <row r="32" spans="1:18" ht="57.75" customHeight="1">
      <c r="A32" s="19">
        <v>25</v>
      </c>
      <c r="B32" s="23"/>
      <c r="C32" s="21" t="s">
        <v>62</v>
      </c>
      <c r="D32" s="54"/>
      <c r="E32" s="54"/>
      <c r="F32" s="54"/>
      <c r="G32" s="54"/>
      <c r="H32" s="54"/>
      <c r="I32" s="54"/>
      <c r="J32" s="54"/>
      <c r="K32" s="54"/>
      <c r="L32" s="67"/>
      <c r="M32" s="54"/>
      <c r="N32" s="54"/>
      <c r="O32" s="54"/>
      <c r="P32" s="54"/>
      <c r="Q32" s="54"/>
      <c r="R32" s="75"/>
    </row>
    <row r="33" spans="1:18" ht="52.5" customHeight="1">
      <c r="A33" s="19">
        <v>26</v>
      </c>
      <c r="B33" s="23"/>
      <c r="C33" s="63" t="s">
        <v>63</v>
      </c>
      <c r="D33" s="65">
        <v>274.5</v>
      </c>
      <c r="E33" s="65">
        <v>150</v>
      </c>
      <c r="F33" s="65">
        <v>4.5</v>
      </c>
      <c r="G33" s="65">
        <v>120</v>
      </c>
      <c r="H33" s="65">
        <v>84.9</v>
      </c>
      <c r="I33" s="65">
        <v>0</v>
      </c>
      <c r="J33" s="65">
        <v>4.5</v>
      </c>
      <c r="K33" s="65">
        <v>80.4</v>
      </c>
      <c r="L33" s="71">
        <v>0.298</v>
      </c>
      <c r="M33" s="72">
        <v>2</v>
      </c>
      <c r="N33" s="72">
        <v>1</v>
      </c>
      <c r="O33" s="72">
        <v>1</v>
      </c>
      <c r="P33" s="72"/>
      <c r="Q33" s="79" t="s">
        <v>133</v>
      </c>
      <c r="R33" s="42"/>
    </row>
    <row r="34" spans="1:18" ht="57.75" customHeight="1">
      <c r="A34" s="19">
        <v>27</v>
      </c>
      <c r="B34" s="23"/>
      <c r="C34" s="26" t="s">
        <v>64</v>
      </c>
      <c r="D34" s="54"/>
      <c r="E34" s="54"/>
      <c r="F34" s="54"/>
      <c r="G34" s="54"/>
      <c r="H34" s="54"/>
      <c r="I34" s="54"/>
      <c r="J34" s="54"/>
      <c r="K34" s="54"/>
      <c r="L34" s="67"/>
      <c r="M34" s="54"/>
      <c r="N34" s="54"/>
      <c r="O34" s="54"/>
      <c r="P34" s="54"/>
      <c r="Q34" s="54"/>
      <c r="R34" s="75"/>
    </row>
    <row r="35" spans="1:18" ht="57.75" customHeight="1">
      <c r="A35" s="19">
        <v>28</v>
      </c>
      <c r="B35" s="23"/>
      <c r="C35" s="26" t="s">
        <v>65</v>
      </c>
      <c r="D35" s="54"/>
      <c r="E35" s="54"/>
      <c r="F35" s="54"/>
      <c r="G35" s="54"/>
      <c r="H35" s="54"/>
      <c r="I35" s="54"/>
      <c r="J35" s="54"/>
      <c r="K35" s="54"/>
      <c r="L35" s="67"/>
      <c r="M35" s="54"/>
      <c r="N35" s="54"/>
      <c r="O35" s="54"/>
      <c r="P35" s="54"/>
      <c r="Q35" s="54"/>
      <c r="R35" s="75"/>
    </row>
    <row r="36" spans="1:18" ht="57.75" customHeight="1">
      <c r="A36" s="19">
        <v>29</v>
      </c>
      <c r="B36" s="23"/>
      <c r="C36" s="26" t="s">
        <v>66</v>
      </c>
      <c r="D36" s="54">
        <v>655.3900000000001</v>
      </c>
      <c r="E36" s="58"/>
      <c r="F36" s="54"/>
      <c r="G36" s="54">
        <v>655.3900000000001</v>
      </c>
      <c r="H36" s="54">
        <v>655.3900000000001</v>
      </c>
      <c r="I36" s="54">
        <v>0</v>
      </c>
      <c r="J36" s="54">
        <v>0</v>
      </c>
      <c r="K36" s="54">
        <v>655.3900000000001</v>
      </c>
      <c r="L36" s="67">
        <v>0</v>
      </c>
      <c r="M36" s="54">
        <v>3</v>
      </c>
      <c r="N36" s="54">
        <v>3</v>
      </c>
      <c r="O36" s="54"/>
      <c r="P36" s="54"/>
      <c r="Q36" s="54" t="s">
        <v>134</v>
      </c>
      <c r="R36" s="75"/>
    </row>
    <row r="37" spans="1:18" ht="57.75" customHeight="1">
      <c r="A37" s="19">
        <v>30</v>
      </c>
      <c r="B37" s="19" t="s">
        <v>67</v>
      </c>
      <c r="C37" s="27" t="s">
        <v>68</v>
      </c>
      <c r="D37" s="54"/>
      <c r="E37" s="54"/>
      <c r="F37" s="54"/>
      <c r="G37" s="54"/>
      <c r="H37" s="54"/>
      <c r="I37" s="54"/>
      <c r="J37" s="54"/>
      <c r="K37" s="54"/>
      <c r="L37" s="67"/>
      <c r="M37" s="54"/>
      <c r="N37" s="54"/>
      <c r="O37" s="54"/>
      <c r="P37" s="54"/>
      <c r="Q37" s="54"/>
      <c r="R37" s="75"/>
    </row>
    <row r="38" spans="1:18" ht="57.75" customHeight="1">
      <c r="A38" s="19">
        <v>31</v>
      </c>
      <c r="B38" s="19"/>
      <c r="C38" s="28" t="s">
        <v>69</v>
      </c>
      <c r="D38" s="54"/>
      <c r="E38" s="54"/>
      <c r="F38" s="54"/>
      <c r="G38" s="54"/>
      <c r="H38" s="54"/>
      <c r="I38" s="54"/>
      <c r="J38" s="54"/>
      <c r="K38" s="54"/>
      <c r="L38" s="67"/>
      <c r="M38" s="54"/>
      <c r="N38" s="54"/>
      <c r="O38" s="54"/>
      <c r="P38" s="54"/>
      <c r="Q38" s="54"/>
      <c r="R38" s="75"/>
    </row>
    <row r="39" spans="1:18" ht="57.75" customHeight="1">
      <c r="A39" s="19">
        <v>32</v>
      </c>
      <c r="B39" s="19"/>
      <c r="C39" s="28" t="s">
        <v>70</v>
      </c>
      <c r="D39" s="54"/>
      <c r="E39" s="54"/>
      <c r="F39" s="54"/>
      <c r="G39" s="54"/>
      <c r="H39" s="54"/>
      <c r="I39" s="54"/>
      <c r="J39" s="54"/>
      <c r="K39" s="54"/>
      <c r="L39" s="67"/>
      <c r="M39" s="54"/>
      <c r="N39" s="54"/>
      <c r="O39" s="54"/>
      <c r="P39" s="54"/>
      <c r="Q39" s="54"/>
      <c r="R39" s="75"/>
    </row>
    <row r="40" spans="1:18" ht="57.75" customHeight="1">
      <c r="A40" s="19">
        <v>33</v>
      </c>
      <c r="B40" s="19"/>
      <c r="C40" s="28" t="s">
        <v>71</v>
      </c>
      <c r="D40" s="54"/>
      <c r="E40" s="54"/>
      <c r="F40" s="54"/>
      <c r="G40" s="54"/>
      <c r="H40" s="54"/>
      <c r="I40" s="54"/>
      <c r="J40" s="54"/>
      <c r="K40" s="54"/>
      <c r="L40" s="67"/>
      <c r="M40" s="54"/>
      <c r="N40" s="54"/>
      <c r="O40" s="54"/>
      <c r="P40" s="54"/>
      <c r="Q40" s="54"/>
      <c r="R40" s="75"/>
    </row>
    <row r="41" spans="1:18" ht="57.75" customHeight="1">
      <c r="A41" s="19">
        <v>34</v>
      </c>
      <c r="B41" s="19"/>
      <c r="C41" s="28" t="s">
        <v>72</v>
      </c>
      <c r="D41" s="54"/>
      <c r="E41" s="54"/>
      <c r="F41" s="54"/>
      <c r="G41" s="54"/>
      <c r="H41" s="54"/>
      <c r="I41" s="54"/>
      <c r="J41" s="54"/>
      <c r="K41" s="54"/>
      <c r="L41" s="67"/>
      <c r="M41" s="54"/>
      <c r="N41" s="54"/>
      <c r="O41" s="54"/>
      <c r="P41" s="54"/>
      <c r="Q41" s="54"/>
      <c r="R41" s="75"/>
    </row>
    <row r="42" spans="1:18" ht="57.75" customHeight="1">
      <c r="A42" s="19">
        <v>35</v>
      </c>
      <c r="B42" s="19"/>
      <c r="C42" s="28" t="s">
        <v>73</v>
      </c>
      <c r="D42" s="54"/>
      <c r="E42" s="54"/>
      <c r="F42" s="54"/>
      <c r="G42" s="54"/>
      <c r="H42" s="54"/>
      <c r="I42" s="54"/>
      <c r="J42" s="54"/>
      <c r="K42" s="54"/>
      <c r="L42" s="67"/>
      <c r="M42" s="54"/>
      <c r="N42" s="54"/>
      <c r="O42" s="54"/>
      <c r="P42" s="54"/>
      <c r="Q42" s="54"/>
      <c r="R42" s="75"/>
    </row>
    <row r="43" spans="1:18" ht="57.75" customHeight="1">
      <c r="A43" s="19">
        <v>36</v>
      </c>
      <c r="B43" s="19"/>
      <c r="C43" s="28" t="s">
        <v>74</v>
      </c>
      <c r="D43" s="54"/>
      <c r="E43" s="54"/>
      <c r="F43" s="54"/>
      <c r="G43" s="54"/>
      <c r="H43" s="54"/>
      <c r="I43" s="54"/>
      <c r="J43" s="54"/>
      <c r="K43" s="54"/>
      <c r="L43" s="67"/>
      <c r="M43" s="54"/>
      <c r="N43" s="54"/>
      <c r="O43" s="54"/>
      <c r="P43" s="54"/>
      <c r="Q43" s="54"/>
      <c r="R43" s="75"/>
    </row>
    <row r="44" spans="1:18" ht="57.75" customHeight="1">
      <c r="A44" s="19">
        <v>37</v>
      </c>
      <c r="B44" s="19"/>
      <c r="C44" s="28" t="s">
        <v>75</v>
      </c>
      <c r="D44" s="54"/>
      <c r="E44" s="54"/>
      <c r="F44" s="54"/>
      <c r="G44" s="54"/>
      <c r="H44" s="54"/>
      <c r="I44" s="54"/>
      <c r="J44" s="54"/>
      <c r="K44" s="54"/>
      <c r="L44" s="67"/>
      <c r="M44" s="54"/>
      <c r="N44" s="54"/>
      <c r="O44" s="54"/>
      <c r="P44" s="54"/>
      <c r="Q44" s="54"/>
      <c r="R44" s="75"/>
    </row>
    <row r="45" spans="1:18" ht="57.75" customHeight="1">
      <c r="A45" s="19">
        <v>38</v>
      </c>
      <c r="B45" s="19"/>
      <c r="C45" s="28" t="s">
        <v>76</v>
      </c>
      <c r="D45" s="54"/>
      <c r="E45" s="54"/>
      <c r="F45" s="54"/>
      <c r="G45" s="54"/>
      <c r="H45" s="54"/>
      <c r="I45" s="54"/>
      <c r="J45" s="54"/>
      <c r="K45" s="54"/>
      <c r="L45" s="67"/>
      <c r="M45" s="54"/>
      <c r="N45" s="54"/>
      <c r="O45" s="54"/>
      <c r="P45" s="54"/>
      <c r="Q45" s="54"/>
      <c r="R45" s="75"/>
    </row>
    <row r="46" spans="1:18" ht="57.75" customHeight="1">
      <c r="A46" s="19">
        <v>39</v>
      </c>
      <c r="B46" s="19"/>
      <c r="C46" s="28" t="s">
        <v>77</v>
      </c>
      <c r="D46" s="54"/>
      <c r="E46" s="54"/>
      <c r="F46" s="54"/>
      <c r="G46" s="54"/>
      <c r="H46" s="54"/>
      <c r="I46" s="54"/>
      <c r="J46" s="54"/>
      <c r="K46" s="54"/>
      <c r="L46" s="67"/>
      <c r="M46" s="54"/>
      <c r="N46" s="54"/>
      <c r="O46" s="54"/>
      <c r="P46" s="54"/>
      <c r="Q46" s="54"/>
      <c r="R46" s="75"/>
    </row>
    <row r="47" spans="1:18" ht="57.75" customHeight="1">
      <c r="A47" s="19">
        <v>40</v>
      </c>
      <c r="B47" s="19"/>
      <c r="C47" s="28" t="s">
        <v>78</v>
      </c>
      <c r="D47" s="54"/>
      <c r="E47" s="54"/>
      <c r="F47" s="54"/>
      <c r="G47" s="54"/>
      <c r="H47" s="54"/>
      <c r="I47" s="54"/>
      <c r="J47" s="54"/>
      <c r="K47" s="54"/>
      <c r="L47" s="67"/>
      <c r="M47" s="54"/>
      <c r="N47" s="54"/>
      <c r="O47" s="54"/>
      <c r="P47" s="54"/>
      <c r="Q47" s="54"/>
      <c r="R47" s="75"/>
    </row>
    <row r="48" spans="1:18" ht="57.75" customHeight="1">
      <c r="A48" s="19">
        <v>41</v>
      </c>
      <c r="B48" s="19"/>
      <c r="C48" s="28" t="s">
        <v>79</v>
      </c>
      <c r="D48" s="54"/>
      <c r="E48" s="54"/>
      <c r="F48" s="54"/>
      <c r="G48" s="54"/>
      <c r="H48" s="54"/>
      <c r="I48" s="54"/>
      <c r="J48" s="54"/>
      <c r="K48" s="54"/>
      <c r="L48" s="67"/>
      <c r="M48" s="54"/>
      <c r="N48" s="54"/>
      <c r="O48" s="54"/>
      <c r="P48" s="54"/>
      <c r="Q48" s="54"/>
      <c r="R48" s="75"/>
    </row>
    <row r="49" spans="1:18" ht="57.75" customHeight="1">
      <c r="A49" s="19">
        <v>42</v>
      </c>
      <c r="B49" s="19"/>
      <c r="C49" s="28" t="s">
        <v>80</v>
      </c>
      <c r="D49" s="54"/>
      <c r="E49" s="54"/>
      <c r="F49" s="54"/>
      <c r="G49" s="54"/>
      <c r="H49" s="54"/>
      <c r="I49" s="54"/>
      <c r="J49" s="54"/>
      <c r="K49" s="54"/>
      <c r="L49" s="67"/>
      <c r="M49" s="54"/>
      <c r="N49" s="54"/>
      <c r="O49" s="54"/>
      <c r="P49" s="54"/>
      <c r="Q49" s="54"/>
      <c r="R49" s="75"/>
    </row>
    <row r="50" spans="1:18" ht="57.75" customHeight="1">
      <c r="A50" s="19">
        <v>43</v>
      </c>
      <c r="B50" s="19"/>
      <c r="C50" s="28" t="s">
        <v>81</v>
      </c>
      <c r="D50" s="54"/>
      <c r="E50" s="58"/>
      <c r="F50" s="54"/>
      <c r="G50" s="54"/>
      <c r="H50" s="54"/>
      <c r="I50" s="54"/>
      <c r="J50" s="54"/>
      <c r="K50" s="54"/>
      <c r="L50" s="67"/>
      <c r="M50" s="54"/>
      <c r="N50" s="54"/>
      <c r="O50" s="54"/>
      <c r="P50" s="54"/>
      <c r="Q50" s="54"/>
      <c r="R50" s="75"/>
    </row>
    <row r="51" spans="1:18" ht="57.75" customHeight="1">
      <c r="A51" s="19">
        <v>44</v>
      </c>
      <c r="B51" s="29" t="s">
        <v>82</v>
      </c>
      <c r="C51" s="28" t="s">
        <v>83</v>
      </c>
      <c r="D51" s="54"/>
      <c r="E51" s="54"/>
      <c r="F51" s="54"/>
      <c r="G51" s="54"/>
      <c r="H51" s="54"/>
      <c r="I51" s="54"/>
      <c r="J51" s="54"/>
      <c r="K51" s="54"/>
      <c r="L51" s="67"/>
      <c r="M51" s="54"/>
      <c r="N51" s="54"/>
      <c r="O51" s="54"/>
      <c r="P51" s="54"/>
      <c r="Q51" s="54"/>
      <c r="R51" s="75"/>
    </row>
    <row r="52" spans="1:18" ht="57.75" customHeight="1">
      <c r="A52" s="19">
        <v>45</v>
      </c>
      <c r="B52" s="29" t="s">
        <v>84</v>
      </c>
      <c r="C52" s="28" t="s">
        <v>85</v>
      </c>
      <c r="D52" s="54"/>
      <c r="E52" s="54"/>
      <c r="F52" s="54"/>
      <c r="G52" s="54"/>
      <c r="H52" s="54"/>
      <c r="I52" s="54"/>
      <c r="J52" s="54"/>
      <c r="K52" s="54"/>
      <c r="L52" s="67"/>
      <c r="M52" s="54"/>
      <c r="N52" s="54"/>
      <c r="O52" s="54"/>
      <c r="P52" s="54"/>
      <c r="Q52" s="54"/>
      <c r="R52" s="75"/>
    </row>
    <row r="53" spans="1:18" ht="57.75" customHeight="1">
      <c r="A53" s="19">
        <v>46</v>
      </c>
      <c r="B53" s="30" t="s">
        <v>86</v>
      </c>
      <c r="C53" s="27" t="s">
        <v>87</v>
      </c>
      <c r="D53" s="54"/>
      <c r="E53" s="54"/>
      <c r="F53" s="54"/>
      <c r="G53" s="54"/>
      <c r="H53" s="54"/>
      <c r="I53" s="54"/>
      <c r="J53" s="54"/>
      <c r="K53" s="54"/>
      <c r="L53" s="67"/>
      <c r="M53" s="54"/>
      <c r="N53" s="54"/>
      <c r="O53" s="54"/>
      <c r="P53" s="54"/>
      <c r="Q53" s="54"/>
      <c r="R53" s="75"/>
    </row>
    <row r="54" spans="1:18" ht="57.75" customHeight="1">
      <c r="A54" s="19">
        <v>47</v>
      </c>
      <c r="B54" s="31"/>
      <c r="C54" s="28" t="s">
        <v>88</v>
      </c>
      <c r="D54" s="54"/>
      <c r="E54" s="54"/>
      <c r="F54" s="54"/>
      <c r="G54" s="54"/>
      <c r="H54" s="54"/>
      <c r="I54" s="54"/>
      <c r="J54" s="54"/>
      <c r="K54" s="54"/>
      <c r="L54" s="67"/>
      <c r="M54" s="54"/>
      <c r="N54" s="54"/>
      <c r="O54" s="54"/>
      <c r="P54" s="54"/>
      <c r="Q54" s="54"/>
      <c r="R54" s="75"/>
    </row>
    <row r="55" spans="1:18" ht="57.75" customHeight="1">
      <c r="A55" s="19">
        <v>48</v>
      </c>
      <c r="B55" s="32"/>
      <c r="C55" s="28" t="s">
        <v>89</v>
      </c>
      <c r="D55" s="54"/>
      <c r="E55" s="54"/>
      <c r="F55" s="54"/>
      <c r="G55" s="54"/>
      <c r="H55" s="54"/>
      <c r="I55" s="54"/>
      <c r="J55" s="54"/>
      <c r="K55" s="54"/>
      <c r="L55" s="67"/>
      <c r="M55" s="54"/>
      <c r="N55" s="54"/>
      <c r="O55" s="54"/>
      <c r="P55" s="54"/>
      <c r="Q55" s="54"/>
      <c r="R55" s="75"/>
    </row>
    <row r="56" spans="1:18" ht="57.75" customHeight="1">
      <c r="A56" s="19">
        <v>49</v>
      </c>
      <c r="B56" s="30" t="s">
        <v>90</v>
      </c>
      <c r="C56" s="27" t="s">
        <v>91</v>
      </c>
      <c r="D56" s="54"/>
      <c r="E56" s="54"/>
      <c r="F56" s="54"/>
      <c r="G56" s="54"/>
      <c r="H56" s="54"/>
      <c r="I56" s="54"/>
      <c r="J56" s="54"/>
      <c r="K56" s="54"/>
      <c r="L56" s="67"/>
      <c r="M56" s="54"/>
      <c r="N56" s="54"/>
      <c r="O56" s="54"/>
      <c r="P56" s="54"/>
      <c r="Q56" s="54"/>
      <c r="R56" s="75"/>
    </row>
    <row r="57" spans="1:18" ht="57.75" customHeight="1">
      <c r="A57" s="19">
        <v>50</v>
      </c>
      <c r="B57" s="31"/>
      <c r="C57" s="28" t="s">
        <v>92</v>
      </c>
      <c r="D57" s="54"/>
      <c r="E57" s="54"/>
      <c r="F57" s="54"/>
      <c r="G57" s="54"/>
      <c r="H57" s="54"/>
      <c r="I57" s="54"/>
      <c r="J57" s="54"/>
      <c r="K57" s="54"/>
      <c r="L57" s="67"/>
      <c r="M57" s="54"/>
      <c r="N57" s="54"/>
      <c r="O57" s="54"/>
      <c r="P57" s="54"/>
      <c r="Q57" s="54"/>
      <c r="R57" s="75"/>
    </row>
    <row r="58" spans="1:18" ht="57.75" customHeight="1">
      <c r="A58" s="19">
        <v>51</v>
      </c>
      <c r="B58" s="31"/>
      <c r="C58" s="28" t="s">
        <v>93</v>
      </c>
      <c r="D58" s="54"/>
      <c r="E58" s="54"/>
      <c r="F58" s="54"/>
      <c r="G58" s="54"/>
      <c r="H58" s="54"/>
      <c r="I58" s="54"/>
      <c r="J58" s="54"/>
      <c r="K58" s="54"/>
      <c r="L58" s="67"/>
      <c r="M58" s="54"/>
      <c r="N58" s="54"/>
      <c r="O58" s="54"/>
      <c r="P58" s="54"/>
      <c r="Q58" s="54"/>
      <c r="R58" s="75"/>
    </row>
    <row r="59" spans="1:18" ht="57.75" customHeight="1">
      <c r="A59" s="19">
        <v>52</v>
      </c>
      <c r="B59" s="32"/>
      <c r="C59" s="28" t="s">
        <v>94</v>
      </c>
      <c r="D59" s="54"/>
      <c r="E59" s="54"/>
      <c r="F59" s="54"/>
      <c r="G59" s="54"/>
      <c r="H59" s="54"/>
      <c r="I59" s="54"/>
      <c r="J59" s="54"/>
      <c r="K59" s="54"/>
      <c r="L59" s="67"/>
      <c r="M59" s="54"/>
      <c r="N59" s="54"/>
      <c r="O59" s="54"/>
      <c r="P59" s="54"/>
      <c r="Q59" s="54"/>
      <c r="R59" s="75"/>
    </row>
    <row r="60" spans="1:18" ht="57.75" customHeight="1">
      <c r="A60" s="19">
        <v>53</v>
      </c>
      <c r="B60" s="29" t="s">
        <v>95</v>
      </c>
      <c r="C60" s="28" t="s">
        <v>96</v>
      </c>
      <c r="D60" s="54"/>
      <c r="E60" s="54"/>
      <c r="F60" s="54"/>
      <c r="G60" s="54"/>
      <c r="H60" s="54"/>
      <c r="I60" s="54"/>
      <c r="J60" s="54"/>
      <c r="K60" s="54"/>
      <c r="L60" s="67"/>
      <c r="M60" s="54"/>
      <c r="N60" s="54"/>
      <c r="O60" s="54"/>
      <c r="P60" s="54"/>
      <c r="Q60" s="54"/>
      <c r="R60" s="75"/>
    </row>
    <row r="61" spans="1:18" ht="57.75" customHeight="1">
      <c r="A61" s="19">
        <v>54</v>
      </c>
      <c r="B61" s="30" t="s">
        <v>97</v>
      </c>
      <c r="C61" s="27" t="s">
        <v>98</v>
      </c>
      <c r="D61" s="54"/>
      <c r="E61" s="54"/>
      <c r="F61" s="54"/>
      <c r="G61" s="54"/>
      <c r="H61" s="54"/>
      <c r="I61" s="54"/>
      <c r="J61" s="54"/>
      <c r="K61" s="54"/>
      <c r="L61" s="67"/>
      <c r="M61" s="54"/>
      <c r="N61" s="54"/>
      <c r="O61" s="54"/>
      <c r="P61" s="54"/>
      <c r="Q61" s="54"/>
      <c r="R61" s="75"/>
    </row>
    <row r="62" spans="1:18" ht="57.75" customHeight="1">
      <c r="A62" s="19">
        <v>55</v>
      </c>
      <c r="B62" s="31"/>
      <c r="C62" s="28" t="s">
        <v>99</v>
      </c>
      <c r="D62" s="54"/>
      <c r="E62" s="54"/>
      <c r="F62" s="54"/>
      <c r="G62" s="54"/>
      <c r="H62" s="54"/>
      <c r="I62" s="54"/>
      <c r="J62" s="54"/>
      <c r="K62" s="54"/>
      <c r="L62" s="67"/>
      <c r="M62" s="54"/>
      <c r="N62" s="54"/>
      <c r="O62" s="54"/>
      <c r="P62" s="54"/>
      <c r="Q62" s="54"/>
      <c r="R62" s="75"/>
    </row>
    <row r="63" spans="1:18" ht="57.75" customHeight="1">
      <c r="A63" s="19">
        <v>56</v>
      </c>
      <c r="B63" s="32"/>
      <c r="C63" s="28" t="s">
        <v>100</v>
      </c>
      <c r="D63" s="54"/>
      <c r="E63" s="54"/>
      <c r="F63" s="54"/>
      <c r="G63" s="54"/>
      <c r="H63" s="54"/>
      <c r="I63" s="54"/>
      <c r="J63" s="54"/>
      <c r="K63" s="54"/>
      <c r="L63" s="67"/>
      <c r="M63" s="54"/>
      <c r="N63" s="54"/>
      <c r="O63" s="54"/>
      <c r="P63" s="54"/>
      <c r="Q63" s="54"/>
      <c r="R63" s="75"/>
    </row>
    <row r="64" spans="1:18" ht="57.75" customHeight="1">
      <c r="A64" s="66" t="s">
        <v>101</v>
      </c>
      <c r="B64" s="66"/>
      <c r="C64" s="48"/>
      <c r="D64" s="48"/>
      <c r="E64" s="48"/>
      <c r="F64" s="48"/>
      <c r="G64" s="48"/>
      <c r="H64" s="48"/>
      <c r="I64" s="48"/>
      <c r="J64" s="48"/>
      <c r="K64" s="48"/>
      <c r="L64" s="48"/>
      <c r="M64" s="48"/>
      <c r="N64" s="48"/>
      <c r="O64" s="48"/>
      <c r="P64" s="48"/>
      <c r="Q64" s="48"/>
      <c r="R64" s="48"/>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horizontalCentered="1"/>
  <pageMargins left="0.7513888888888889" right="0.7513888888888889" top="0.7083333333333334" bottom="0.5902777777777778" header="0.5118055555555555" footer="0.5118055555555555"/>
  <pageSetup fitToHeight="0" fitToWidth="1" horizontalDpi="600" verticalDpi="600" orientation="landscape" paperSize="9" scale="37"/>
  <rowBreaks count="1" manualBreakCount="1">
    <brk id="32" max="17" man="1"/>
  </rowBreaks>
</worksheet>
</file>

<file path=xl/worksheets/sheet8.xml><?xml version="1.0" encoding="utf-8"?>
<worksheet xmlns="http://schemas.openxmlformats.org/spreadsheetml/2006/main" xmlns:r="http://schemas.openxmlformats.org/officeDocument/2006/relationships">
  <dimension ref="A1:R64"/>
  <sheetViews>
    <sheetView zoomScale="55" zoomScaleNormal="55" zoomScaleSheetLayoutView="100" workbookViewId="0" topLeftCell="A17">
      <selection activeCell="A33" sqref="A33:IV33"/>
    </sheetView>
  </sheetViews>
  <sheetFormatPr defaultColWidth="9.00390625" defaultRowHeight="14.25"/>
  <cols>
    <col min="1" max="1" width="14.375" style="2" customWidth="1"/>
    <col min="2" max="2" width="17.625" style="2" customWidth="1"/>
    <col min="3" max="3" width="30.25390625" style="3" customWidth="1"/>
    <col min="4" max="11" width="15.625" style="2" customWidth="1"/>
    <col min="12" max="16" width="13.625" style="3" customWidth="1"/>
    <col min="17" max="17" width="62.125" style="3" customWidth="1"/>
    <col min="18" max="18" width="16.375" style="0" customWidth="1"/>
  </cols>
  <sheetData>
    <row r="1" spans="1:3" ht="31.5">
      <c r="A1" s="4" t="s">
        <v>0</v>
      </c>
      <c r="B1" s="4"/>
      <c r="C1" s="5"/>
    </row>
    <row r="2" spans="1:18" ht="35.25">
      <c r="A2" s="6" t="s">
        <v>135</v>
      </c>
      <c r="B2" s="6"/>
      <c r="C2" s="6"/>
      <c r="D2" s="6"/>
      <c r="E2" s="6"/>
      <c r="F2" s="6"/>
      <c r="G2" s="6"/>
      <c r="H2" s="6"/>
      <c r="I2" s="6"/>
      <c r="J2" s="6"/>
      <c r="K2" s="6"/>
      <c r="L2" s="6"/>
      <c r="M2" s="6"/>
      <c r="N2" s="6"/>
      <c r="O2" s="6"/>
      <c r="P2" s="6"/>
      <c r="Q2" s="6"/>
      <c r="R2" s="6"/>
    </row>
    <row r="3" ht="33" customHeight="1">
      <c r="A3" s="7" t="s">
        <v>2</v>
      </c>
    </row>
    <row r="4" spans="1:18" ht="28.5" customHeight="1">
      <c r="A4" s="8" t="s">
        <v>3</v>
      </c>
      <c r="B4" s="8" t="s">
        <v>4</v>
      </c>
      <c r="C4" s="9" t="s">
        <v>5</v>
      </c>
      <c r="D4" s="10" t="s">
        <v>6</v>
      </c>
      <c r="E4" s="11"/>
      <c r="F4" s="11"/>
      <c r="G4" s="11"/>
      <c r="H4" s="10" t="s">
        <v>7</v>
      </c>
      <c r="I4" s="11"/>
      <c r="J4" s="11"/>
      <c r="K4" s="11"/>
      <c r="L4" s="8" t="s">
        <v>8</v>
      </c>
      <c r="M4" s="9" t="s">
        <v>9</v>
      </c>
      <c r="N4" s="35"/>
      <c r="O4" s="35"/>
      <c r="P4" s="35"/>
      <c r="Q4" s="38" t="s">
        <v>10</v>
      </c>
      <c r="R4" s="39" t="s">
        <v>11</v>
      </c>
    </row>
    <row r="5" spans="1:18" s="1" customFormat="1" ht="42.75">
      <c r="A5" s="12"/>
      <c r="B5" s="12"/>
      <c r="C5" s="12"/>
      <c r="D5" s="8" t="s">
        <v>12</v>
      </c>
      <c r="E5" s="8" t="s">
        <v>13</v>
      </c>
      <c r="F5" s="8" t="s">
        <v>14</v>
      </c>
      <c r="G5" s="8" t="s">
        <v>15</v>
      </c>
      <c r="H5" s="8" t="s">
        <v>16</v>
      </c>
      <c r="I5" s="8" t="s">
        <v>13</v>
      </c>
      <c r="J5" s="8" t="s">
        <v>14</v>
      </c>
      <c r="K5" s="8" t="s">
        <v>15</v>
      </c>
      <c r="L5" s="12"/>
      <c r="M5" s="8" t="s">
        <v>17</v>
      </c>
      <c r="N5" s="8" t="s">
        <v>18</v>
      </c>
      <c r="O5" s="8" t="s">
        <v>19</v>
      </c>
      <c r="P5" s="8" t="s">
        <v>20</v>
      </c>
      <c r="Q5" s="40"/>
      <c r="R5" s="41"/>
    </row>
    <row r="6" spans="1:18" ht="27" customHeight="1">
      <c r="A6" s="13"/>
      <c r="B6" s="13"/>
      <c r="C6" s="14"/>
      <c r="D6" s="15" t="s">
        <v>21</v>
      </c>
      <c r="E6" s="15" t="s">
        <v>22</v>
      </c>
      <c r="F6" s="15" t="s">
        <v>23</v>
      </c>
      <c r="G6" s="15" t="s">
        <v>24</v>
      </c>
      <c r="H6" s="15" t="s">
        <v>25</v>
      </c>
      <c r="I6" s="15" t="s">
        <v>26</v>
      </c>
      <c r="J6" s="15" t="s">
        <v>27</v>
      </c>
      <c r="K6" s="15" t="s">
        <v>28</v>
      </c>
      <c r="L6" s="36" t="s">
        <v>29</v>
      </c>
      <c r="M6" s="36" t="s">
        <v>30</v>
      </c>
      <c r="N6" s="36" t="s">
        <v>31</v>
      </c>
      <c r="O6" s="36" t="s">
        <v>32</v>
      </c>
      <c r="P6" s="36" t="s">
        <v>33</v>
      </c>
      <c r="Q6" s="36" t="s">
        <v>34</v>
      </c>
      <c r="R6" s="42"/>
    </row>
    <row r="7" spans="1:18" ht="37.5" customHeight="1">
      <c r="A7" s="16" t="s">
        <v>35</v>
      </c>
      <c r="B7" s="17"/>
      <c r="C7" s="18"/>
      <c r="D7" s="15"/>
      <c r="E7" s="15"/>
      <c r="F7" s="15"/>
      <c r="G7" s="15"/>
      <c r="H7" s="15"/>
      <c r="I7" s="15"/>
      <c r="J7" s="15"/>
      <c r="K7" s="15"/>
      <c r="L7" s="37"/>
      <c r="M7" s="36"/>
      <c r="N7" s="36"/>
      <c r="O7" s="36"/>
      <c r="P7" s="36"/>
      <c r="Q7" s="36"/>
      <c r="R7" s="42"/>
    </row>
    <row r="8" spans="1:18" ht="39.75" customHeight="1">
      <c r="A8" s="19">
        <v>1</v>
      </c>
      <c r="B8" s="19" t="s">
        <v>36</v>
      </c>
      <c r="C8" s="20" t="s">
        <v>37</v>
      </c>
      <c r="D8" s="15"/>
      <c r="E8" s="15"/>
      <c r="F8" s="15"/>
      <c r="G8" s="15"/>
      <c r="H8" s="15"/>
      <c r="I8" s="15"/>
      <c r="J8" s="15"/>
      <c r="K8" s="15"/>
      <c r="L8" s="37"/>
      <c r="M8" s="36"/>
      <c r="N8" s="36"/>
      <c r="O8" s="36"/>
      <c r="P8" s="36"/>
      <c r="Q8" s="36"/>
      <c r="R8" s="42"/>
    </row>
    <row r="9" spans="1:18" ht="39.75" customHeight="1">
      <c r="A9" s="19">
        <v>2</v>
      </c>
      <c r="B9" s="19"/>
      <c r="C9" s="21" t="s">
        <v>38</v>
      </c>
      <c r="D9" s="15"/>
      <c r="E9" s="15"/>
      <c r="F9" s="15"/>
      <c r="G9" s="15"/>
      <c r="H9" s="15"/>
      <c r="I9" s="15"/>
      <c r="J9" s="15"/>
      <c r="K9" s="15"/>
      <c r="L9" s="37"/>
      <c r="M9" s="36"/>
      <c r="N9" s="36"/>
      <c r="O9" s="36"/>
      <c r="P9" s="36"/>
      <c r="Q9" s="36"/>
      <c r="R9" s="42"/>
    </row>
    <row r="10" spans="1:18" ht="39.75" customHeight="1">
      <c r="A10" s="19">
        <v>3</v>
      </c>
      <c r="B10" s="19"/>
      <c r="C10" s="21" t="s">
        <v>39</v>
      </c>
      <c r="D10" s="15"/>
      <c r="E10" s="15"/>
      <c r="F10" s="15"/>
      <c r="G10" s="15"/>
      <c r="H10" s="15"/>
      <c r="I10" s="15"/>
      <c r="J10" s="15"/>
      <c r="K10" s="15"/>
      <c r="L10" s="37"/>
      <c r="M10" s="36"/>
      <c r="N10" s="36"/>
      <c r="O10" s="36"/>
      <c r="P10" s="36"/>
      <c r="Q10" s="36"/>
      <c r="R10" s="42"/>
    </row>
    <row r="11" spans="1:18" ht="39.75" customHeight="1">
      <c r="A11" s="19">
        <v>4</v>
      </c>
      <c r="B11" s="19"/>
      <c r="C11" s="21" t="s">
        <v>40</v>
      </c>
      <c r="D11" s="15"/>
      <c r="E11" s="15"/>
      <c r="F11" s="15"/>
      <c r="G11" s="15"/>
      <c r="H11" s="15"/>
      <c r="I11" s="15"/>
      <c r="J11" s="15"/>
      <c r="K11" s="15"/>
      <c r="L11" s="37"/>
      <c r="M11" s="36"/>
      <c r="N11" s="36"/>
      <c r="O11" s="36"/>
      <c r="P11" s="36"/>
      <c r="Q11" s="36"/>
      <c r="R11" s="42"/>
    </row>
    <row r="12" spans="1:18" ht="39.75" customHeight="1">
      <c r="A12" s="19">
        <v>5</v>
      </c>
      <c r="B12" s="19"/>
      <c r="C12" s="21" t="s">
        <v>41</v>
      </c>
      <c r="D12" s="15"/>
      <c r="E12" s="15"/>
      <c r="F12" s="15"/>
      <c r="G12" s="15"/>
      <c r="H12" s="15"/>
      <c r="I12" s="15"/>
      <c r="J12" s="15"/>
      <c r="K12" s="15"/>
      <c r="L12" s="37"/>
      <c r="M12" s="36"/>
      <c r="N12" s="36"/>
      <c r="O12" s="36"/>
      <c r="P12" s="36"/>
      <c r="Q12" s="36"/>
      <c r="R12" s="42"/>
    </row>
    <row r="13" spans="1:18" ht="39.75" customHeight="1">
      <c r="A13" s="19">
        <v>6</v>
      </c>
      <c r="B13" s="19"/>
      <c r="C13" s="21" t="s">
        <v>42</v>
      </c>
      <c r="D13" s="15"/>
      <c r="E13" s="15"/>
      <c r="F13" s="15"/>
      <c r="G13" s="15"/>
      <c r="H13" s="15"/>
      <c r="I13" s="15"/>
      <c r="J13" s="15"/>
      <c r="K13" s="15"/>
      <c r="L13" s="37"/>
      <c r="M13" s="36"/>
      <c r="N13" s="36"/>
      <c r="O13" s="36"/>
      <c r="P13" s="36"/>
      <c r="Q13" s="36"/>
      <c r="R13" s="42"/>
    </row>
    <row r="14" spans="1:18" ht="39.75" customHeight="1">
      <c r="A14" s="19">
        <v>7</v>
      </c>
      <c r="B14" s="19"/>
      <c r="C14" s="21" t="s">
        <v>43</v>
      </c>
      <c r="D14" s="15"/>
      <c r="E14" s="15"/>
      <c r="F14" s="15"/>
      <c r="G14" s="15"/>
      <c r="H14" s="15"/>
      <c r="I14" s="15"/>
      <c r="J14" s="15"/>
      <c r="K14" s="15"/>
      <c r="L14" s="37"/>
      <c r="M14" s="36"/>
      <c r="N14" s="36"/>
      <c r="O14" s="36"/>
      <c r="P14" s="36"/>
      <c r="Q14" s="36"/>
      <c r="R14" s="42"/>
    </row>
    <row r="15" spans="1:18" ht="39.75" customHeight="1">
      <c r="A15" s="19">
        <v>8</v>
      </c>
      <c r="B15" s="19"/>
      <c r="C15" s="21" t="s">
        <v>44</v>
      </c>
      <c r="D15" s="15"/>
      <c r="E15" s="15"/>
      <c r="F15" s="15"/>
      <c r="G15" s="15"/>
      <c r="H15" s="15"/>
      <c r="I15" s="15"/>
      <c r="J15" s="15"/>
      <c r="K15" s="15"/>
      <c r="L15" s="37"/>
      <c r="M15" s="36"/>
      <c r="N15" s="36"/>
      <c r="O15" s="36"/>
      <c r="P15" s="36"/>
      <c r="Q15" s="36"/>
      <c r="R15" s="42"/>
    </row>
    <row r="16" spans="1:18" ht="39.75" customHeight="1">
      <c r="A16" s="19">
        <v>9</v>
      </c>
      <c r="B16" s="19"/>
      <c r="C16" s="21" t="s">
        <v>45</v>
      </c>
      <c r="D16" s="15"/>
      <c r="E16" s="15"/>
      <c r="F16" s="15"/>
      <c r="G16" s="15"/>
      <c r="H16" s="15"/>
      <c r="I16" s="15"/>
      <c r="J16" s="15"/>
      <c r="K16" s="15"/>
      <c r="L16" s="37"/>
      <c r="M16" s="36"/>
      <c r="N16" s="36"/>
      <c r="O16" s="36"/>
      <c r="P16" s="36"/>
      <c r="Q16" s="36"/>
      <c r="R16" s="42"/>
    </row>
    <row r="17" spans="1:18" ht="39.75" customHeight="1">
      <c r="A17" s="19">
        <v>10</v>
      </c>
      <c r="B17" s="19"/>
      <c r="C17" s="21" t="s">
        <v>46</v>
      </c>
      <c r="D17" s="15"/>
      <c r="E17" s="15"/>
      <c r="F17" s="15"/>
      <c r="G17" s="15"/>
      <c r="H17" s="15"/>
      <c r="I17" s="15"/>
      <c r="J17" s="15"/>
      <c r="K17" s="15"/>
      <c r="L17" s="37"/>
      <c r="M17" s="36"/>
      <c r="N17" s="36"/>
      <c r="O17" s="36"/>
      <c r="P17" s="36"/>
      <c r="Q17" s="36"/>
      <c r="R17" s="42"/>
    </row>
    <row r="18" spans="1:18" ht="39.75" customHeight="1">
      <c r="A18" s="19">
        <v>11</v>
      </c>
      <c r="B18" s="19"/>
      <c r="C18" s="21" t="s">
        <v>47</v>
      </c>
      <c r="D18" s="15"/>
      <c r="E18" s="15"/>
      <c r="F18" s="15"/>
      <c r="G18" s="15"/>
      <c r="H18" s="15"/>
      <c r="I18" s="15"/>
      <c r="J18" s="15"/>
      <c r="K18" s="15"/>
      <c r="L18" s="37"/>
      <c r="M18" s="36"/>
      <c r="N18" s="36"/>
      <c r="O18" s="36"/>
      <c r="P18" s="36"/>
      <c r="Q18" s="36"/>
      <c r="R18" s="42"/>
    </row>
    <row r="19" spans="1:18" ht="39.75" customHeight="1">
      <c r="A19" s="19">
        <v>12</v>
      </c>
      <c r="B19" s="19"/>
      <c r="C19" s="21" t="s">
        <v>48</v>
      </c>
      <c r="D19" s="15"/>
      <c r="E19" s="15"/>
      <c r="F19" s="15"/>
      <c r="G19" s="15"/>
      <c r="H19" s="15"/>
      <c r="I19" s="15"/>
      <c r="J19" s="15"/>
      <c r="K19" s="15"/>
      <c r="L19" s="37"/>
      <c r="M19" s="36"/>
      <c r="N19" s="36"/>
      <c r="O19" s="36"/>
      <c r="P19" s="36"/>
      <c r="Q19" s="36"/>
      <c r="R19" s="42"/>
    </row>
    <row r="20" spans="1:18" ht="39.75" customHeight="1">
      <c r="A20" s="19">
        <v>13</v>
      </c>
      <c r="B20" s="19"/>
      <c r="C20" s="21" t="s">
        <v>49</v>
      </c>
      <c r="D20" s="15"/>
      <c r="E20" s="15"/>
      <c r="F20" s="15"/>
      <c r="G20" s="15"/>
      <c r="H20" s="15"/>
      <c r="I20" s="15"/>
      <c r="J20" s="15"/>
      <c r="K20" s="15"/>
      <c r="L20" s="37"/>
      <c r="M20" s="36"/>
      <c r="N20" s="36"/>
      <c r="O20" s="36"/>
      <c r="P20" s="36"/>
      <c r="Q20" s="36"/>
      <c r="R20" s="42"/>
    </row>
    <row r="21" spans="1:18" ht="39.75" customHeight="1">
      <c r="A21" s="19">
        <v>14</v>
      </c>
      <c r="B21" s="19"/>
      <c r="C21" s="21" t="s">
        <v>50</v>
      </c>
      <c r="D21" s="15"/>
      <c r="E21" s="15"/>
      <c r="F21" s="15"/>
      <c r="G21" s="15"/>
      <c r="H21" s="15"/>
      <c r="I21" s="15"/>
      <c r="J21" s="15"/>
      <c r="K21" s="15"/>
      <c r="L21" s="37"/>
      <c r="M21" s="36"/>
      <c r="N21" s="36"/>
      <c r="O21" s="36"/>
      <c r="P21" s="36"/>
      <c r="Q21" s="36"/>
      <c r="R21" s="42"/>
    </row>
    <row r="22" spans="1:18" ht="39.75" customHeight="1">
      <c r="A22" s="19">
        <v>15</v>
      </c>
      <c r="B22" s="19"/>
      <c r="C22" s="21" t="s">
        <v>51</v>
      </c>
      <c r="D22" s="15"/>
      <c r="E22" s="15"/>
      <c r="F22" s="15"/>
      <c r="G22" s="15"/>
      <c r="H22" s="15"/>
      <c r="I22" s="15"/>
      <c r="J22" s="15"/>
      <c r="K22" s="15"/>
      <c r="L22" s="37"/>
      <c r="M22" s="36"/>
      <c r="N22" s="36"/>
      <c r="O22" s="36"/>
      <c r="P22" s="36"/>
      <c r="Q22" s="36"/>
      <c r="R22" s="42"/>
    </row>
    <row r="23" spans="1:18" ht="39.75" customHeight="1">
      <c r="A23" s="19">
        <v>16</v>
      </c>
      <c r="B23" s="19"/>
      <c r="C23" s="21" t="s">
        <v>52</v>
      </c>
      <c r="D23" s="15"/>
      <c r="E23" s="22"/>
      <c r="F23" s="15"/>
      <c r="G23" s="15"/>
      <c r="H23" s="15"/>
      <c r="I23" s="15"/>
      <c r="J23" s="15"/>
      <c r="K23" s="15"/>
      <c r="L23" s="37"/>
      <c r="M23" s="36"/>
      <c r="N23" s="36"/>
      <c r="O23" s="36"/>
      <c r="P23" s="36"/>
      <c r="Q23" s="36"/>
      <c r="R23" s="42"/>
    </row>
    <row r="24" spans="1:18" ht="39.75" customHeight="1">
      <c r="A24" s="19">
        <v>17</v>
      </c>
      <c r="B24" s="23" t="s">
        <v>53</v>
      </c>
      <c r="C24" s="24" t="s">
        <v>54</v>
      </c>
      <c r="D24" s="25">
        <f>SUM(D25:D36)</f>
        <v>3517.28</v>
      </c>
      <c r="E24" s="25">
        <f aca="true" t="shared" si="0" ref="E24:K24">SUM(E25:E36)</f>
        <v>1465.5</v>
      </c>
      <c r="F24" s="25">
        <f t="shared" si="0"/>
        <v>979.07</v>
      </c>
      <c r="G24" s="25">
        <f t="shared" si="0"/>
        <v>1072.71</v>
      </c>
      <c r="H24" s="25">
        <f t="shared" si="0"/>
        <v>1226.9830709999999</v>
      </c>
      <c r="I24" s="25">
        <f t="shared" si="0"/>
        <v>372.531926</v>
      </c>
      <c r="J24" s="25">
        <f t="shared" si="0"/>
        <v>99.99</v>
      </c>
      <c r="K24" s="25">
        <f t="shared" si="0"/>
        <v>754.4611450000001</v>
      </c>
      <c r="L24" s="37">
        <f aca="true" t="shared" si="1" ref="L24:L29">H24/D24</f>
        <v>0.3488442975822226</v>
      </c>
      <c r="M24" s="36">
        <f aca="true" t="shared" si="2" ref="I24:P24">SUM(M25:M36)</f>
        <v>22</v>
      </c>
      <c r="N24" s="36">
        <f t="shared" si="2"/>
        <v>16</v>
      </c>
      <c r="O24" s="36">
        <f t="shared" si="2"/>
        <v>5</v>
      </c>
      <c r="P24" s="36">
        <f t="shared" si="2"/>
        <v>1</v>
      </c>
      <c r="Q24" s="15"/>
      <c r="R24" s="42"/>
    </row>
    <row r="25" spans="1:18" ht="39.75" customHeight="1">
      <c r="A25" s="19">
        <v>18</v>
      </c>
      <c r="B25" s="23"/>
      <c r="C25" s="26" t="s">
        <v>55</v>
      </c>
      <c r="D25" s="25">
        <f aca="true" t="shared" si="3" ref="D25:D29">SUM(E25:G25)</f>
        <v>300</v>
      </c>
      <c r="E25" s="15">
        <v>190</v>
      </c>
      <c r="F25" s="15">
        <v>110</v>
      </c>
      <c r="G25" s="15"/>
      <c r="H25" s="25">
        <f aca="true" t="shared" si="4" ref="H24:H35">SUM(I25:K25)</f>
        <v>274.754463</v>
      </c>
      <c r="I25" s="25">
        <v>179.764463</v>
      </c>
      <c r="J25" s="25">
        <v>94.99</v>
      </c>
      <c r="K25" s="25"/>
      <c r="L25" s="37">
        <f t="shared" si="1"/>
        <v>0.9158482099999999</v>
      </c>
      <c r="M25" s="36">
        <f aca="true" t="shared" si="5" ref="M25:M29">SUM(N25:P25)</f>
        <v>4</v>
      </c>
      <c r="N25" s="36">
        <v>3</v>
      </c>
      <c r="O25" s="36">
        <v>1</v>
      </c>
      <c r="P25" s="36"/>
      <c r="Q25" s="15" t="s">
        <v>136</v>
      </c>
      <c r="R25" s="42"/>
    </row>
    <row r="26" spans="1:18" ht="39.75" customHeight="1">
      <c r="A26" s="19">
        <v>19</v>
      </c>
      <c r="B26" s="23"/>
      <c r="C26" s="26" t="s">
        <v>56</v>
      </c>
      <c r="D26" s="25"/>
      <c r="E26" s="15"/>
      <c r="F26" s="15"/>
      <c r="G26" s="15"/>
      <c r="H26" s="25"/>
      <c r="I26" s="25"/>
      <c r="J26" s="25"/>
      <c r="K26" s="25"/>
      <c r="L26" s="37"/>
      <c r="M26" s="36"/>
      <c r="N26" s="36"/>
      <c r="O26" s="36"/>
      <c r="P26" s="36"/>
      <c r="Q26" s="15"/>
      <c r="R26" s="42"/>
    </row>
    <row r="27" spans="1:18" ht="39.75" customHeight="1">
      <c r="A27" s="19">
        <v>20</v>
      </c>
      <c r="B27" s="23"/>
      <c r="C27" s="26" t="s">
        <v>57</v>
      </c>
      <c r="D27" s="25">
        <f t="shared" si="3"/>
        <v>193.54000000000002</v>
      </c>
      <c r="E27" s="15">
        <v>75.5</v>
      </c>
      <c r="F27" s="15">
        <v>5</v>
      </c>
      <c r="G27" s="15">
        <v>113.04</v>
      </c>
      <c r="H27" s="25">
        <f t="shared" si="4"/>
        <v>170.07676899999998</v>
      </c>
      <c r="I27" s="25">
        <v>56.866769</v>
      </c>
      <c r="J27" s="25">
        <v>5</v>
      </c>
      <c r="K27" s="25">
        <v>108.21</v>
      </c>
      <c r="L27" s="37">
        <f t="shared" si="1"/>
        <v>0.8787680531156349</v>
      </c>
      <c r="M27" s="36">
        <f t="shared" si="5"/>
        <v>6</v>
      </c>
      <c r="N27" s="36">
        <v>6</v>
      </c>
      <c r="O27" s="36"/>
      <c r="P27" s="36"/>
      <c r="Q27" s="15" t="s">
        <v>137</v>
      </c>
      <c r="R27" s="42"/>
    </row>
    <row r="28" spans="1:18" ht="39.75" customHeight="1">
      <c r="A28" s="19">
        <v>21</v>
      </c>
      <c r="B28" s="23"/>
      <c r="C28" s="26" t="s">
        <v>58</v>
      </c>
      <c r="D28" s="25">
        <f t="shared" si="3"/>
        <v>2277.7400000000002</v>
      </c>
      <c r="E28" s="15">
        <v>500</v>
      </c>
      <c r="F28" s="15">
        <v>864.07</v>
      </c>
      <c r="G28" s="25">
        <v>913.67</v>
      </c>
      <c r="H28" s="25">
        <f t="shared" si="4"/>
        <v>738.293122</v>
      </c>
      <c r="I28" s="25">
        <v>108.017187</v>
      </c>
      <c r="J28" s="25"/>
      <c r="K28" s="25">
        <v>630.275935</v>
      </c>
      <c r="L28" s="37">
        <f t="shared" si="1"/>
        <v>0.3241340635893473</v>
      </c>
      <c r="M28" s="36">
        <f t="shared" si="5"/>
        <v>5</v>
      </c>
      <c r="N28" s="36">
        <v>3</v>
      </c>
      <c r="O28" s="36">
        <v>1</v>
      </c>
      <c r="P28" s="36">
        <v>1</v>
      </c>
      <c r="Q28" s="15" t="s">
        <v>138</v>
      </c>
      <c r="R28" s="42"/>
    </row>
    <row r="29" spans="1:18" ht="39.75" customHeight="1">
      <c r="A29" s="19">
        <v>22</v>
      </c>
      <c r="B29" s="23"/>
      <c r="C29" s="21" t="s">
        <v>59</v>
      </c>
      <c r="D29" s="25">
        <f t="shared" si="3"/>
        <v>650</v>
      </c>
      <c r="E29" s="15">
        <v>650</v>
      </c>
      <c r="F29" s="15"/>
      <c r="G29" s="15"/>
      <c r="H29" s="25">
        <f t="shared" si="4"/>
        <v>0</v>
      </c>
      <c r="I29" s="25">
        <v>0</v>
      </c>
      <c r="J29" s="25"/>
      <c r="K29" s="25"/>
      <c r="L29" s="37">
        <f t="shared" si="1"/>
        <v>0</v>
      </c>
      <c r="M29" s="36">
        <f t="shared" si="5"/>
        <v>3</v>
      </c>
      <c r="N29" s="36"/>
      <c r="O29" s="36">
        <v>3</v>
      </c>
      <c r="P29" s="36"/>
      <c r="Q29" s="15" t="s">
        <v>139</v>
      </c>
      <c r="R29" s="42"/>
    </row>
    <row r="30" spans="1:18" ht="39.75" customHeight="1">
      <c r="A30" s="19">
        <v>23</v>
      </c>
      <c r="B30" s="23"/>
      <c r="C30" s="21" t="s">
        <v>60</v>
      </c>
      <c r="D30" s="25"/>
      <c r="E30" s="15"/>
      <c r="F30" s="15"/>
      <c r="G30" s="15"/>
      <c r="H30" s="25">
        <f t="shared" si="4"/>
        <v>0</v>
      </c>
      <c r="I30" s="25"/>
      <c r="J30" s="25"/>
      <c r="K30" s="25"/>
      <c r="L30" s="37"/>
      <c r="M30" s="36"/>
      <c r="N30" s="36"/>
      <c r="O30" s="36"/>
      <c r="P30" s="36"/>
      <c r="Q30" s="15"/>
      <c r="R30" s="42"/>
    </row>
    <row r="31" spans="1:18" ht="39.75" customHeight="1">
      <c r="A31" s="19">
        <v>24</v>
      </c>
      <c r="B31" s="23"/>
      <c r="C31" s="21" t="s">
        <v>61</v>
      </c>
      <c r="D31" s="25"/>
      <c r="E31" s="15"/>
      <c r="F31" s="15"/>
      <c r="G31" s="15"/>
      <c r="H31" s="25">
        <f t="shared" si="4"/>
        <v>0</v>
      </c>
      <c r="I31" s="25"/>
      <c r="J31" s="25"/>
      <c r="K31" s="25"/>
      <c r="L31" s="37"/>
      <c r="M31" s="36"/>
      <c r="N31" s="36"/>
      <c r="O31" s="36"/>
      <c r="P31" s="36"/>
      <c r="Q31" s="15"/>
      <c r="R31" s="42"/>
    </row>
    <row r="32" spans="1:18" ht="39.75" customHeight="1">
      <c r="A32" s="19">
        <v>25</v>
      </c>
      <c r="B32" s="23"/>
      <c r="C32" s="21" t="s">
        <v>62</v>
      </c>
      <c r="D32" s="25">
        <f aca="true" t="shared" si="6" ref="D32:D35">SUM(E32:G32)</f>
        <v>20</v>
      </c>
      <c r="E32" s="15"/>
      <c r="F32" s="15"/>
      <c r="G32" s="15">
        <v>20</v>
      </c>
      <c r="H32" s="25">
        <f t="shared" si="4"/>
        <v>1.3428</v>
      </c>
      <c r="I32" s="25"/>
      <c r="J32" s="25"/>
      <c r="K32" s="25">
        <v>1.3428</v>
      </c>
      <c r="L32" s="37">
        <f aca="true" t="shared" si="7" ref="L32:L35">H32/D32</f>
        <v>0.06714</v>
      </c>
      <c r="M32" s="36">
        <f aca="true" t="shared" si="8" ref="M32:M35">SUM(N32:P32)</f>
        <v>1</v>
      </c>
      <c r="N32" s="36">
        <v>1</v>
      </c>
      <c r="O32" s="36"/>
      <c r="P32" s="36"/>
      <c r="Q32" s="15" t="s">
        <v>140</v>
      </c>
      <c r="R32" s="42"/>
    </row>
    <row r="33" spans="1:18" ht="39.75" customHeight="1">
      <c r="A33" s="19">
        <v>26</v>
      </c>
      <c r="B33" s="23"/>
      <c r="C33" s="26" t="s">
        <v>63</v>
      </c>
      <c r="D33" s="25">
        <f t="shared" si="6"/>
        <v>26</v>
      </c>
      <c r="E33" s="15"/>
      <c r="F33" s="15"/>
      <c r="G33" s="15">
        <v>26</v>
      </c>
      <c r="H33" s="25">
        <f t="shared" si="4"/>
        <v>14.63241</v>
      </c>
      <c r="I33" s="25"/>
      <c r="J33" s="25"/>
      <c r="K33" s="25">
        <v>14.63241</v>
      </c>
      <c r="L33" s="37">
        <f t="shared" si="7"/>
        <v>0.562785</v>
      </c>
      <c r="M33" s="36">
        <f t="shared" si="8"/>
        <v>2</v>
      </c>
      <c r="N33" s="36">
        <v>2</v>
      </c>
      <c r="O33" s="36"/>
      <c r="P33" s="36"/>
      <c r="Q33" s="15" t="s">
        <v>141</v>
      </c>
      <c r="R33" s="42"/>
    </row>
    <row r="34" spans="1:18" ht="39.75" customHeight="1">
      <c r="A34" s="19">
        <v>27</v>
      </c>
      <c r="B34" s="23"/>
      <c r="C34" s="26" t="s">
        <v>64</v>
      </c>
      <c r="D34" s="25"/>
      <c r="E34" s="15"/>
      <c r="F34" s="15"/>
      <c r="G34" s="15"/>
      <c r="H34" s="25">
        <f t="shared" si="4"/>
        <v>0</v>
      </c>
      <c r="I34" s="25"/>
      <c r="J34" s="25"/>
      <c r="K34" s="25"/>
      <c r="L34" s="37"/>
      <c r="M34" s="36"/>
      <c r="N34" s="36"/>
      <c r="O34" s="36"/>
      <c r="P34" s="36"/>
      <c r="Q34" s="15"/>
      <c r="R34" s="42"/>
    </row>
    <row r="35" spans="1:18" ht="39.75" customHeight="1">
      <c r="A35" s="19">
        <v>28</v>
      </c>
      <c r="B35" s="23"/>
      <c r="C35" s="26" t="s">
        <v>65</v>
      </c>
      <c r="D35" s="25">
        <f t="shared" si="6"/>
        <v>50</v>
      </c>
      <c r="E35" s="15">
        <v>50</v>
      </c>
      <c r="F35" s="15"/>
      <c r="G35" s="15"/>
      <c r="H35" s="25">
        <f t="shared" si="4"/>
        <v>27.883507</v>
      </c>
      <c r="I35" s="25">
        <v>27.883507</v>
      </c>
      <c r="J35" s="25"/>
      <c r="K35" s="25"/>
      <c r="L35" s="37">
        <f t="shared" si="7"/>
        <v>0.55767014</v>
      </c>
      <c r="M35" s="36">
        <f t="shared" si="8"/>
        <v>1</v>
      </c>
      <c r="N35" s="36">
        <v>1</v>
      </c>
      <c r="O35" s="36"/>
      <c r="P35" s="36"/>
      <c r="Q35" s="15" t="s">
        <v>142</v>
      </c>
      <c r="R35" s="42"/>
    </row>
    <row r="36" spans="1:18" ht="39.75" customHeight="1">
      <c r="A36" s="19">
        <v>29</v>
      </c>
      <c r="B36" s="23"/>
      <c r="C36" s="26" t="s">
        <v>66</v>
      </c>
      <c r="D36" s="25"/>
      <c r="E36" s="22"/>
      <c r="F36" s="15"/>
      <c r="G36" s="15"/>
      <c r="H36" s="25"/>
      <c r="I36" s="25"/>
      <c r="J36" s="25"/>
      <c r="K36" s="25"/>
      <c r="L36" s="37"/>
      <c r="M36" s="36"/>
      <c r="N36" s="36"/>
      <c r="O36" s="36"/>
      <c r="P36" s="36"/>
      <c r="Q36" s="15"/>
      <c r="R36" s="42"/>
    </row>
    <row r="37" spans="1:18" ht="39.75" customHeight="1">
      <c r="A37" s="19">
        <v>30</v>
      </c>
      <c r="B37" s="19" t="s">
        <v>67</v>
      </c>
      <c r="C37" s="27" t="s">
        <v>68</v>
      </c>
      <c r="D37" s="15"/>
      <c r="E37" s="15"/>
      <c r="F37" s="15"/>
      <c r="G37" s="15"/>
      <c r="H37" s="15"/>
      <c r="I37" s="15"/>
      <c r="J37" s="15"/>
      <c r="K37" s="15"/>
      <c r="L37" s="37"/>
      <c r="M37" s="36"/>
      <c r="N37" s="36"/>
      <c r="O37" s="36"/>
      <c r="P37" s="36"/>
      <c r="Q37" s="36"/>
      <c r="R37" s="42"/>
    </row>
    <row r="38" spans="1:18" ht="39.75" customHeight="1">
      <c r="A38" s="19">
        <v>31</v>
      </c>
      <c r="B38" s="19"/>
      <c r="C38" s="28" t="s">
        <v>69</v>
      </c>
      <c r="D38" s="15"/>
      <c r="E38" s="15"/>
      <c r="F38" s="15"/>
      <c r="G38" s="15"/>
      <c r="H38" s="15"/>
      <c r="I38" s="15"/>
      <c r="J38" s="15"/>
      <c r="K38" s="15"/>
      <c r="L38" s="37"/>
      <c r="M38" s="36"/>
      <c r="N38" s="36"/>
      <c r="O38" s="36"/>
      <c r="P38" s="36"/>
      <c r="Q38" s="36"/>
      <c r="R38" s="42"/>
    </row>
    <row r="39" spans="1:18" ht="39.75" customHeight="1">
      <c r="A39" s="19">
        <v>32</v>
      </c>
      <c r="B39" s="19"/>
      <c r="C39" s="28" t="s">
        <v>70</v>
      </c>
      <c r="D39" s="15"/>
      <c r="E39" s="15"/>
      <c r="F39" s="15"/>
      <c r="G39" s="15"/>
      <c r="H39" s="15"/>
      <c r="I39" s="15"/>
      <c r="J39" s="15"/>
      <c r="K39" s="15"/>
      <c r="L39" s="37"/>
      <c r="M39" s="36"/>
      <c r="N39" s="36"/>
      <c r="O39" s="36"/>
      <c r="P39" s="36"/>
      <c r="Q39" s="36"/>
      <c r="R39" s="42"/>
    </row>
    <row r="40" spans="1:18" ht="39.75" customHeight="1">
      <c r="A40" s="19">
        <v>33</v>
      </c>
      <c r="B40" s="19"/>
      <c r="C40" s="28" t="s">
        <v>71</v>
      </c>
      <c r="D40" s="15"/>
      <c r="E40" s="15"/>
      <c r="F40" s="15"/>
      <c r="G40" s="15"/>
      <c r="H40" s="15"/>
      <c r="I40" s="15"/>
      <c r="J40" s="15"/>
      <c r="K40" s="15"/>
      <c r="L40" s="37"/>
      <c r="M40" s="36"/>
      <c r="N40" s="36"/>
      <c r="O40" s="36"/>
      <c r="P40" s="36"/>
      <c r="Q40" s="36"/>
      <c r="R40" s="42"/>
    </row>
    <row r="41" spans="1:18" ht="39.75" customHeight="1">
      <c r="A41" s="19">
        <v>34</v>
      </c>
      <c r="B41" s="19"/>
      <c r="C41" s="28" t="s">
        <v>72</v>
      </c>
      <c r="D41" s="15"/>
      <c r="E41" s="15"/>
      <c r="F41" s="15"/>
      <c r="G41" s="15"/>
      <c r="H41" s="15"/>
      <c r="I41" s="15"/>
      <c r="J41" s="15"/>
      <c r="K41" s="15"/>
      <c r="L41" s="37"/>
      <c r="M41" s="36"/>
      <c r="N41" s="36"/>
      <c r="O41" s="36"/>
      <c r="P41" s="36"/>
      <c r="Q41" s="36"/>
      <c r="R41" s="42"/>
    </row>
    <row r="42" spans="1:18" ht="39.75" customHeight="1">
      <c r="A42" s="19">
        <v>35</v>
      </c>
      <c r="B42" s="19"/>
      <c r="C42" s="28" t="s">
        <v>73</v>
      </c>
      <c r="D42" s="15"/>
      <c r="E42" s="15"/>
      <c r="F42" s="15"/>
      <c r="G42" s="15"/>
      <c r="H42" s="15"/>
      <c r="I42" s="15"/>
      <c r="J42" s="15"/>
      <c r="K42" s="15"/>
      <c r="L42" s="37"/>
      <c r="M42" s="36"/>
      <c r="N42" s="36"/>
      <c r="O42" s="36"/>
      <c r="P42" s="36"/>
      <c r="Q42" s="36"/>
      <c r="R42" s="42"/>
    </row>
    <row r="43" spans="1:18" ht="39.75" customHeight="1">
      <c r="A43" s="19">
        <v>36</v>
      </c>
      <c r="B43" s="19"/>
      <c r="C43" s="28" t="s">
        <v>74</v>
      </c>
      <c r="D43" s="15"/>
      <c r="E43" s="15"/>
      <c r="F43" s="15"/>
      <c r="G43" s="15"/>
      <c r="H43" s="15"/>
      <c r="I43" s="15"/>
      <c r="J43" s="15"/>
      <c r="K43" s="15"/>
      <c r="L43" s="37"/>
      <c r="M43" s="36"/>
      <c r="N43" s="36"/>
      <c r="O43" s="36"/>
      <c r="P43" s="36"/>
      <c r="Q43" s="36"/>
      <c r="R43" s="42"/>
    </row>
    <row r="44" spans="1:18" ht="39.75" customHeight="1">
      <c r="A44" s="19">
        <v>37</v>
      </c>
      <c r="B44" s="19"/>
      <c r="C44" s="28" t="s">
        <v>75</v>
      </c>
      <c r="D44" s="15"/>
      <c r="E44" s="15"/>
      <c r="F44" s="15"/>
      <c r="G44" s="15"/>
      <c r="H44" s="15"/>
      <c r="I44" s="15"/>
      <c r="J44" s="15"/>
      <c r="K44" s="15"/>
      <c r="L44" s="37"/>
      <c r="M44" s="36"/>
      <c r="N44" s="36"/>
      <c r="O44" s="36"/>
      <c r="P44" s="36"/>
      <c r="Q44" s="36"/>
      <c r="R44" s="42"/>
    </row>
    <row r="45" spans="1:18" ht="39.75" customHeight="1">
      <c r="A45" s="19">
        <v>38</v>
      </c>
      <c r="B45" s="19"/>
      <c r="C45" s="28" t="s">
        <v>76</v>
      </c>
      <c r="D45" s="15"/>
      <c r="E45" s="15"/>
      <c r="F45" s="15"/>
      <c r="G45" s="15"/>
      <c r="H45" s="15"/>
      <c r="I45" s="15"/>
      <c r="J45" s="15"/>
      <c r="K45" s="15"/>
      <c r="L45" s="37"/>
      <c r="M45" s="36"/>
      <c r="N45" s="36"/>
      <c r="O45" s="36"/>
      <c r="P45" s="36"/>
      <c r="Q45" s="36"/>
      <c r="R45" s="42"/>
    </row>
    <row r="46" spans="1:18" ht="39.75" customHeight="1">
      <c r="A46" s="19">
        <v>39</v>
      </c>
      <c r="B46" s="19"/>
      <c r="C46" s="28" t="s">
        <v>77</v>
      </c>
      <c r="D46" s="15"/>
      <c r="E46" s="15"/>
      <c r="F46" s="15"/>
      <c r="G46" s="15"/>
      <c r="H46" s="15"/>
      <c r="I46" s="15"/>
      <c r="J46" s="15"/>
      <c r="K46" s="15"/>
      <c r="L46" s="37"/>
      <c r="M46" s="36"/>
      <c r="N46" s="36"/>
      <c r="O46" s="36"/>
      <c r="P46" s="36"/>
      <c r="Q46" s="36"/>
      <c r="R46" s="42"/>
    </row>
    <row r="47" spans="1:18" ht="39.75" customHeight="1">
      <c r="A47" s="19">
        <v>40</v>
      </c>
      <c r="B47" s="19"/>
      <c r="C47" s="28" t="s">
        <v>78</v>
      </c>
      <c r="D47" s="15"/>
      <c r="E47" s="15"/>
      <c r="F47" s="15"/>
      <c r="G47" s="15"/>
      <c r="H47" s="15"/>
      <c r="I47" s="15"/>
      <c r="J47" s="15"/>
      <c r="K47" s="15"/>
      <c r="L47" s="37"/>
      <c r="M47" s="36"/>
      <c r="N47" s="36"/>
      <c r="O47" s="36"/>
      <c r="P47" s="36"/>
      <c r="Q47" s="36"/>
      <c r="R47" s="42"/>
    </row>
    <row r="48" spans="1:18" ht="39.75" customHeight="1">
      <c r="A48" s="19">
        <v>41</v>
      </c>
      <c r="B48" s="19"/>
      <c r="C48" s="28" t="s">
        <v>79</v>
      </c>
      <c r="D48" s="15"/>
      <c r="E48" s="15"/>
      <c r="F48" s="15"/>
      <c r="G48" s="15"/>
      <c r="H48" s="15"/>
      <c r="I48" s="15"/>
      <c r="J48" s="15"/>
      <c r="K48" s="15"/>
      <c r="L48" s="37"/>
      <c r="M48" s="36"/>
      <c r="N48" s="36"/>
      <c r="O48" s="36"/>
      <c r="P48" s="36"/>
      <c r="Q48" s="36"/>
      <c r="R48" s="42"/>
    </row>
    <row r="49" spans="1:18" ht="39.75" customHeight="1">
      <c r="A49" s="19">
        <v>42</v>
      </c>
      <c r="B49" s="19"/>
      <c r="C49" s="28" t="s">
        <v>80</v>
      </c>
      <c r="D49" s="15"/>
      <c r="E49" s="15"/>
      <c r="F49" s="15"/>
      <c r="G49" s="15"/>
      <c r="H49" s="15"/>
      <c r="I49" s="15"/>
      <c r="J49" s="15"/>
      <c r="K49" s="15"/>
      <c r="L49" s="37"/>
      <c r="M49" s="36"/>
      <c r="N49" s="36"/>
      <c r="O49" s="36"/>
      <c r="P49" s="36"/>
      <c r="Q49" s="36"/>
      <c r="R49" s="42"/>
    </row>
    <row r="50" spans="1:18" ht="39.75" customHeight="1">
      <c r="A50" s="19">
        <v>43</v>
      </c>
      <c r="B50" s="19"/>
      <c r="C50" s="28" t="s">
        <v>81</v>
      </c>
      <c r="D50" s="15"/>
      <c r="E50" s="22"/>
      <c r="F50" s="15"/>
      <c r="G50" s="15"/>
      <c r="H50" s="15"/>
      <c r="I50" s="15"/>
      <c r="J50" s="15"/>
      <c r="K50" s="15"/>
      <c r="L50" s="37"/>
      <c r="M50" s="36"/>
      <c r="N50" s="36"/>
      <c r="O50" s="36"/>
      <c r="P50" s="36"/>
      <c r="Q50" s="36"/>
      <c r="R50" s="42"/>
    </row>
    <row r="51" spans="1:18" ht="39.75" customHeight="1">
      <c r="A51" s="19">
        <v>44</v>
      </c>
      <c r="B51" s="29" t="s">
        <v>82</v>
      </c>
      <c r="C51" s="28" t="s">
        <v>83</v>
      </c>
      <c r="D51" s="15"/>
      <c r="E51" s="15"/>
      <c r="F51" s="15"/>
      <c r="G51" s="15"/>
      <c r="H51" s="15"/>
      <c r="I51" s="15"/>
      <c r="J51" s="15"/>
      <c r="K51" s="15"/>
      <c r="L51" s="37"/>
      <c r="M51" s="36"/>
      <c r="N51" s="36"/>
      <c r="O51" s="36"/>
      <c r="P51" s="36"/>
      <c r="Q51" s="36"/>
      <c r="R51" s="42"/>
    </row>
    <row r="52" spans="1:18" ht="39.75" customHeight="1">
      <c r="A52" s="19">
        <v>45</v>
      </c>
      <c r="B52" s="29" t="s">
        <v>84</v>
      </c>
      <c r="C52" s="28" t="s">
        <v>85</v>
      </c>
      <c r="D52" s="15"/>
      <c r="E52" s="15"/>
      <c r="F52" s="15"/>
      <c r="G52" s="15"/>
      <c r="H52" s="15"/>
      <c r="I52" s="15"/>
      <c r="J52" s="15"/>
      <c r="K52" s="15"/>
      <c r="L52" s="37"/>
      <c r="M52" s="36"/>
      <c r="N52" s="36"/>
      <c r="O52" s="36"/>
      <c r="P52" s="36"/>
      <c r="Q52" s="36"/>
      <c r="R52" s="42"/>
    </row>
    <row r="53" spans="1:18" ht="39.75" customHeight="1">
      <c r="A53" s="19">
        <v>46</v>
      </c>
      <c r="B53" s="30" t="s">
        <v>86</v>
      </c>
      <c r="C53" s="27" t="s">
        <v>87</v>
      </c>
      <c r="D53" s="15"/>
      <c r="E53" s="15"/>
      <c r="F53" s="15"/>
      <c r="G53" s="15"/>
      <c r="H53" s="15"/>
      <c r="I53" s="15"/>
      <c r="J53" s="15"/>
      <c r="K53" s="15"/>
      <c r="L53" s="37"/>
      <c r="M53" s="36"/>
      <c r="N53" s="36"/>
      <c r="O53" s="36"/>
      <c r="P53" s="36"/>
      <c r="Q53" s="36"/>
      <c r="R53" s="42"/>
    </row>
    <row r="54" spans="1:18" ht="39.75" customHeight="1">
      <c r="A54" s="19">
        <v>47</v>
      </c>
      <c r="B54" s="31"/>
      <c r="C54" s="28" t="s">
        <v>88</v>
      </c>
      <c r="D54" s="15"/>
      <c r="E54" s="15"/>
      <c r="F54" s="15"/>
      <c r="G54" s="15"/>
      <c r="H54" s="15"/>
      <c r="I54" s="15"/>
      <c r="J54" s="15"/>
      <c r="K54" s="15"/>
      <c r="L54" s="37"/>
      <c r="M54" s="36"/>
      <c r="N54" s="36"/>
      <c r="O54" s="36"/>
      <c r="P54" s="36"/>
      <c r="Q54" s="36"/>
      <c r="R54" s="42"/>
    </row>
    <row r="55" spans="1:18" ht="39.75" customHeight="1">
      <c r="A55" s="19">
        <v>48</v>
      </c>
      <c r="B55" s="32"/>
      <c r="C55" s="28" t="s">
        <v>89</v>
      </c>
      <c r="D55" s="15"/>
      <c r="E55" s="15"/>
      <c r="F55" s="15"/>
      <c r="G55" s="15"/>
      <c r="H55" s="15"/>
      <c r="I55" s="15"/>
      <c r="J55" s="15"/>
      <c r="K55" s="15"/>
      <c r="L55" s="37"/>
      <c r="M55" s="36"/>
      <c r="N55" s="36"/>
      <c r="O55" s="36"/>
      <c r="P55" s="36"/>
      <c r="Q55" s="36"/>
      <c r="R55" s="42"/>
    </row>
    <row r="56" spans="1:18" ht="39.75" customHeight="1">
      <c r="A56" s="19">
        <v>49</v>
      </c>
      <c r="B56" s="30" t="s">
        <v>90</v>
      </c>
      <c r="C56" s="27" t="s">
        <v>91</v>
      </c>
      <c r="D56" s="15"/>
      <c r="E56" s="15"/>
      <c r="F56" s="15"/>
      <c r="G56" s="15"/>
      <c r="H56" s="15"/>
      <c r="I56" s="15"/>
      <c r="J56" s="15"/>
      <c r="K56" s="15"/>
      <c r="L56" s="37"/>
      <c r="M56" s="36"/>
      <c r="N56" s="36"/>
      <c r="O56" s="36"/>
      <c r="P56" s="36"/>
      <c r="Q56" s="36"/>
      <c r="R56" s="42"/>
    </row>
    <row r="57" spans="1:18" ht="39.75" customHeight="1">
      <c r="A57" s="19">
        <v>50</v>
      </c>
      <c r="B57" s="31"/>
      <c r="C57" s="28" t="s">
        <v>92</v>
      </c>
      <c r="D57" s="15"/>
      <c r="E57" s="15"/>
      <c r="F57" s="15"/>
      <c r="G57" s="15"/>
      <c r="H57" s="15"/>
      <c r="I57" s="15"/>
      <c r="J57" s="15"/>
      <c r="K57" s="15"/>
      <c r="L57" s="37"/>
      <c r="M57" s="36"/>
      <c r="N57" s="36"/>
      <c r="O57" s="36"/>
      <c r="P57" s="36"/>
      <c r="Q57" s="36"/>
      <c r="R57" s="42"/>
    </row>
    <row r="58" spans="1:18" ht="39.75" customHeight="1">
      <c r="A58" s="19">
        <v>51</v>
      </c>
      <c r="B58" s="31"/>
      <c r="C58" s="28" t="s">
        <v>93</v>
      </c>
      <c r="D58" s="15"/>
      <c r="E58" s="15"/>
      <c r="F58" s="15"/>
      <c r="G58" s="15"/>
      <c r="H58" s="15"/>
      <c r="I58" s="15"/>
      <c r="J58" s="15"/>
      <c r="K58" s="15"/>
      <c r="L58" s="37"/>
      <c r="M58" s="36"/>
      <c r="N58" s="36"/>
      <c r="O58" s="36"/>
      <c r="P58" s="36"/>
      <c r="Q58" s="36"/>
      <c r="R58" s="42"/>
    </row>
    <row r="59" spans="1:18" ht="39.75" customHeight="1">
      <c r="A59" s="19">
        <v>52</v>
      </c>
      <c r="B59" s="32"/>
      <c r="C59" s="28" t="s">
        <v>94</v>
      </c>
      <c r="D59" s="15"/>
      <c r="E59" s="15"/>
      <c r="F59" s="15"/>
      <c r="G59" s="15"/>
      <c r="H59" s="15"/>
      <c r="I59" s="15"/>
      <c r="J59" s="15"/>
      <c r="K59" s="15"/>
      <c r="L59" s="37"/>
      <c r="M59" s="36"/>
      <c r="N59" s="36"/>
      <c r="O59" s="36"/>
      <c r="P59" s="36"/>
      <c r="Q59" s="36"/>
      <c r="R59" s="42"/>
    </row>
    <row r="60" spans="1:18" ht="39.75" customHeight="1">
      <c r="A60" s="19">
        <v>53</v>
      </c>
      <c r="B60" s="29" t="s">
        <v>95</v>
      </c>
      <c r="C60" s="28" t="s">
        <v>96</v>
      </c>
      <c r="D60" s="15"/>
      <c r="E60" s="15"/>
      <c r="F60" s="15"/>
      <c r="G60" s="15"/>
      <c r="H60" s="15"/>
      <c r="I60" s="15"/>
      <c r="J60" s="15"/>
      <c r="K60" s="15"/>
      <c r="L60" s="37"/>
      <c r="M60" s="36"/>
      <c r="N60" s="36"/>
      <c r="O60" s="36"/>
      <c r="P60" s="36"/>
      <c r="Q60" s="36"/>
      <c r="R60" s="42"/>
    </row>
    <row r="61" spans="1:18" ht="39.75" customHeight="1">
      <c r="A61" s="19">
        <v>54</v>
      </c>
      <c r="B61" s="30" t="s">
        <v>97</v>
      </c>
      <c r="C61" s="27" t="s">
        <v>98</v>
      </c>
      <c r="D61" s="15"/>
      <c r="E61" s="15"/>
      <c r="F61" s="15"/>
      <c r="G61" s="15"/>
      <c r="H61" s="15"/>
      <c r="I61" s="15"/>
      <c r="J61" s="15"/>
      <c r="K61" s="15"/>
      <c r="L61" s="37"/>
      <c r="M61" s="36"/>
      <c r="N61" s="36"/>
      <c r="O61" s="36"/>
      <c r="P61" s="36"/>
      <c r="Q61" s="36"/>
      <c r="R61" s="42"/>
    </row>
    <row r="62" spans="1:18" ht="39.75" customHeight="1">
      <c r="A62" s="19">
        <v>55</v>
      </c>
      <c r="B62" s="31"/>
      <c r="C62" s="28" t="s">
        <v>99</v>
      </c>
      <c r="D62" s="15"/>
      <c r="E62" s="15"/>
      <c r="F62" s="15"/>
      <c r="G62" s="15"/>
      <c r="H62" s="15"/>
      <c r="I62" s="15"/>
      <c r="J62" s="15"/>
      <c r="K62" s="15"/>
      <c r="L62" s="37"/>
      <c r="M62" s="36"/>
      <c r="N62" s="36"/>
      <c r="O62" s="36"/>
      <c r="P62" s="36"/>
      <c r="Q62" s="36"/>
      <c r="R62" s="42"/>
    </row>
    <row r="63" spans="1:18" ht="39.75" customHeight="1">
      <c r="A63" s="19">
        <v>56</v>
      </c>
      <c r="B63" s="32"/>
      <c r="C63" s="28" t="s">
        <v>100</v>
      </c>
      <c r="D63" s="15"/>
      <c r="E63" s="15"/>
      <c r="F63" s="15"/>
      <c r="G63" s="15"/>
      <c r="H63" s="15"/>
      <c r="I63" s="15"/>
      <c r="J63" s="15"/>
      <c r="K63" s="15"/>
      <c r="L63" s="37"/>
      <c r="M63" s="36"/>
      <c r="N63" s="36"/>
      <c r="O63" s="36"/>
      <c r="P63" s="36"/>
      <c r="Q63" s="36"/>
      <c r="R63" s="42"/>
    </row>
    <row r="64" spans="1:18" ht="63" customHeight="1">
      <c r="A64" s="33" t="s">
        <v>101</v>
      </c>
      <c r="B64" s="33"/>
      <c r="C64" s="34"/>
      <c r="D64" s="34"/>
      <c r="E64" s="34"/>
      <c r="F64" s="34"/>
      <c r="G64" s="34"/>
      <c r="H64" s="34"/>
      <c r="I64" s="34"/>
      <c r="J64" s="34"/>
      <c r="K64" s="34"/>
      <c r="L64" s="34"/>
      <c r="M64" s="34"/>
      <c r="N64" s="34"/>
      <c r="O64" s="34"/>
      <c r="P64" s="34"/>
      <c r="Q64" s="34"/>
      <c r="R64" s="34"/>
    </row>
  </sheetData>
  <sheetProtection/>
  <mergeCells count="18">
    <mergeCell ref="A2:R2"/>
    <mergeCell ref="D4:G4"/>
    <mergeCell ref="H4:K4"/>
    <mergeCell ref="M4:P4"/>
    <mergeCell ref="A7:C7"/>
    <mergeCell ref="A64:R64"/>
    <mergeCell ref="A4:A5"/>
    <mergeCell ref="B4:B5"/>
    <mergeCell ref="B8:B23"/>
    <mergeCell ref="B24:B36"/>
    <mergeCell ref="B37:B50"/>
    <mergeCell ref="B53:B55"/>
    <mergeCell ref="B56:B59"/>
    <mergeCell ref="B61:B63"/>
    <mergeCell ref="C4:C5"/>
    <mergeCell ref="L4:L5"/>
    <mergeCell ref="Q4:Q5"/>
    <mergeCell ref="R4:R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闷牛</cp:lastModifiedBy>
  <dcterms:created xsi:type="dcterms:W3CDTF">2022-03-10T10:02:07Z</dcterms:created>
  <dcterms:modified xsi:type="dcterms:W3CDTF">2023-03-10T17:21:58Z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BBDDDA0ABC69413083E50D669A63B673</vt:lpwstr>
  </property>
</Properties>
</file>