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11595"/>
  </bookViews>
  <sheets>
    <sheet name="附件1" sheetId="1" r:id="rId1"/>
    <sheet name="附件1 (2)" sheetId="2" r:id="rId2"/>
    <sheet name="Sheet1" sheetId="3" r:id="rId3"/>
  </sheets>
  <externalReferences>
    <externalReference r:id="rId4"/>
    <externalReference r:id="rId5"/>
    <externalReference r:id="rId6"/>
    <externalReference r:id="rId7"/>
  </externalReferences>
  <definedNames>
    <definedName name="_xlnm.Print_Area" localSheetId="0">附件1!$A$1:$AQ$44</definedName>
    <definedName name="_xlnm.Print_Titles" localSheetId="0">附件1!$1:$5</definedName>
    <definedName name="_xlnm.Print_Area" localSheetId="1">'附件1 (2)'!$A$1:$AQ$6</definedName>
    <definedName name="_xlnm.Print_Titles" localSheetId="1">'附件1 (2)'!$1:$5</definedName>
    <definedName name="_xlnm._FilterDatabase" localSheetId="0" hidden="1">附件1!$A$5:$IU$44</definedName>
    <definedName name="_xlnm._FilterDatabase" localSheetId="1" hidden="1">'附件1 (2)'!$A$5:$IU$6</definedName>
  </definedNames>
  <calcPr calcId="144525"/>
</workbook>
</file>

<file path=xl/sharedStrings.xml><?xml version="1.0" encoding="utf-8"?>
<sst xmlns="http://schemas.openxmlformats.org/spreadsheetml/2006/main" count="970" uniqueCount="247">
  <si>
    <t>附件2</t>
  </si>
  <si>
    <t>汕头市新增专项债券资金用途调整明细表</t>
  </si>
  <si>
    <t xml:space="preserve">单位（盖章）：                         </t>
  </si>
  <si>
    <t>单位：万元</t>
  </si>
  <si>
    <t>序号</t>
  </si>
  <si>
    <t>地市</t>
  </si>
  <si>
    <t>债券全称</t>
  </si>
  <si>
    <t>发行年度</t>
  </si>
  <si>
    <t>债券类型（土储专项债券/棚改专项债券/其他专项债券）</t>
  </si>
  <si>
    <t>原项目信息</t>
  </si>
  <si>
    <t>调整情形（项目短期内难以继续建设实施/项目实施过程重大变化导致资金需求减少/项目竣工债券资金结余/按照监督检查和审计等意见调整/其他需要调整情形）</t>
  </si>
  <si>
    <t>调整具体原因</t>
  </si>
  <si>
    <t>拟调整项目信息</t>
  </si>
  <si>
    <t>区划编码</t>
  </si>
  <si>
    <t>县区</t>
  </si>
  <si>
    <t>项目名称</t>
  </si>
  <si>
    <t>项目编码</t>
  </si>
  <si>
    <t>项目类型（土储项目/棚改项目/交通基础设施项目/能源项目/农林水利项目/生态环保项目/社会事业项目/城乡冷链物流基础设施项目/市政与产业园区基础设施项目/保障性住房项目/其他有收益的公益性项目）</t>
  </si>
  <si>
    <t>项目主管部门</t>
  </si>
  <si>
    <t>项目建设单位</t>
  </si>
  <si>
    <t>建设状态（未开工/在建/已竣工）</t>
  </si>
  <si>
    <t>发行时安排债券金额</t>
  </si>
  <si>
    <t>以前年度是否发生债券资金用途调整（是/否）</t>
  </si>
  <si>
    <t>本次拟调整用途金额</t>
  </si>
  <si>
    <t>其中：用于项目资本金金额</t>
  </si>
  <si>
    <t>调整后原项目剩余未使用债券金额</t>
  </si>
  <si>
    <t>调整后原项目剩余债券资金，预计使用完毕时间（年月）</t>
  </si>
  <si>
    <t>拟调整项目与原项目是否属于同一类型（是/否）</t>
  </si>
  <si>
    <t>如拟调整项目与原项目不属于同一类型，请解释说明</t>
  </si>
  <si>
    <t>项目建设期限（预计至哪一年）</t>
  </si>
  <si>
    <t>项目运营周期（预计至哪一年）</t>
  </si>
  <si>
    <t>预计竣工日期</t>
  </si>
  <si>
    <t>以前年度已安排债券资金金额</t>
  </si>
  <si>
    <t>是否纳入2022年国家发改委要求优先安排项目清单（是/否）</t>
  </si>
  <si>
    <t>是否纳入2022年财政部审核通过项目清单（是/否）</t>
  </si>
  <si>
    <t>省政府同意上报申报的2022年专项债券金额</t>
  </si>
  <si>
    <t>2022年已安排债券资金金额</t>
  </si>
  <si>
    <t>本次拟安排债券金额</t>
  </si>
  <si>
    <t>是否属于补办调整手续（即市县已自行调整至该项目使用）（是/否）</t>
  </si>
  <si>
    <t>预计使用完毕时间（年月）</t>
  </si>
  <si>
    <t>备注</t>
  </si>
  <si>
    <t>调增项目已发行+调增金额</t>
  </si>
  <si>
    <t>编码</t>
  </si>
  <si>
    <t>发行金额</t>
  </si>
  <si>
    <t>合计</t>
  </si>
  <si>
    <t>汕头市</t>
  </si>
  <si>
    <t>2022年广东省政府专项债券（八期）</t>
  </si>
  <si>
    <t>其他专项债券</t>
  </si>
  <si>
    <t>汕头市本级</t>
  </si>
  <si>
    <t>牛田洋片区海滨长廊及停车场新建工程</t>
  </si>
  <si>
    <t>P20440500-0119</t>
  </si>
  <si>
    <t>交通基础设施项目</t>
  </si>
  <si>
    <t>汕头市交通运输局</t>
  </si>
  <si>
    <t>汕头高速公路公司</t>
  </si>
  <si>
    <t>在建</t>
  </si>
  <si>
    <t>否</t>
  </si>
  <si>
    <t>项目短期内难以继续建设实施</t>
  </si>
  <si>
    <t>根据市政府2021年2月份有关会议精神，项目暂停施工，进行设计方案优化。由于新的优化方案市政府未确定，暂无法预测全年资金需求及已下达未使用资金的支付计划，现申请将未使用资金3424.72万元进行调减，待市政府明确新的优化方案后再上报调整全年资金需求情况。</t>
  </si>
  <si>
    <t>汕头市妇幼保健院易地扩建项目</t>
  </si>
  <si>
    <t>P16440500-0100</t>
  </si>
  <si>
    <t>社会事业项目</t>
  </si>
  <si>
    <t>2022年</t>
  </si>
  <si>
    <t>2121年</t>
  </si>
  <si>
    <t>是</t>
  </si>
  <si>
    <t>2021年广东省政府专项债券（六十六期）</t>
  </si>
  <si>
    <t>汕头高新区中以（汕头）科技创新合作区（5G产业平台）配套设施建设</t>
  </si>
  <si>
    <t>P20440500-0116</t>
  </si>
  <si>
    <t>市政与产业园区基础设施项目</t>
  </si>
  <si>
    <t>汕头高新技术产业开发区管理委员会</t>
  </si>
  <si>
    <t>汕头高新区科创投资开发有限公司</t>
  </si>
  <si>
    <t>其他需要调整情形</t>
  </si>
  <si>
    <t>项目部分路段受金平区征地平整进度影响，无法施工，延缓工期，导致部分资金无法支付</t>
  </si>
  <si>
    <t>南澳县旅游管理服务基地填海工程</t>
  </si>
  <si>
    <t>P17440500-0065</t>
  </si>
  <si>
    <t>其他有收益的公益性项目</t>
  </si>
  <si>
    <t>南澳县渔民转产转业科研培训基地填海工程</t>
  </si>
  <si>
    <t>P19440500-0153</t>
  </si>
  <si>
    <t>农林水利项目</t>
  </si>
  <si>
    <t>2021年广东省政府专项债券（六十七期）</t>
  </si>
  <si>
    <t>汕头市中医医院易地扩建项目</t>
  </si>
  <si>
    <t>P18440500-0101</t>
  </si>
  <si>
    <t>市卫健局</t>
  </si>
  <si>
    <t>市代建中心</t>
  </si>
  <si>
    <t>项目竣工债券资金结余</t>
  </si>
  <si>
    <t>根据合同，项目竣工验收后，工程款只能支付至合同价完成工程量的85%，我院已按合同应付尽付，剩余大部分已到位资金需待项目结算后用于支付结算工程款，预计2022年底建安工程可结算并支付完毕</t>
  </si>
  <si>
    <t>汕头大学医学院肿瘤医院易地重建项目（一期）</t>
  </si>
  <si>
    <t>P18440500-1096</t>
  </si>
  <si>
    <t>2073年</t>
  </si>
  <si>
    <t>第三届亚青会汕头市游泳跳水馆改建项目（汕头市体育运动学校）</t>
  </si>
  <si>
    <t>P20440500-0113</t>
  </si>
  <si>
    <t>汕头市文化广电旅游体育局</t>
  </si>
  <si>
    <t xml:space="preserve">汕头市游泳跳水馆 </t>
  </si>
  <si>
    <t>已竣工</t>
  </si>
  <si>
    <t>1.本项目没有进行预算审核，施工进度款的支付只能按合同约定概算的70%控制。2.因项目未完成结算审核。3.结算定案后所需支付资金另行申请。</t>
  </si>
  <si>
    <t>2021年广东省政府专项债券（八十五期）</t>
  </si>
  <si>
    <t>汕头高新区莲塘工业区基础设施及污水管网升级改造</t>
  </si>
  <si>
    <t>P20440500-0115</t>
  </si>
  <si>
    <t>项目主体因管线迁改工程尚未完工并移交工作面导致工期延缓，管线迁改和扩大道口因路证许可证申办工作导致无法按计划施工导致工期进度缓慢，导致部分资金支付缓慢</t>
  </si>
  <si>
    <t>汕头化学与精细化工广东省实验室项目（一期）</t>
  </si>
  <si>
    <t>P19440500-0156</t>
  </si>
  <si>
    <t>2023年</t>
  </si>
  <si>
    <t>粤东物资储备中心建设项目</t>
  </si>
  <si>
    <t>P19440500-0155</t>
  </si>
  <si>
    <t>城乡冷链物流基础设施项目</t>
  </si>
  <si>
    <t>汕头市发展和改革局</t>
  </si>
  <si>
    <t>救灾物资储备中心</t>
  </si>
  <si>
    <t>根据合同，项目竣工验收后，目前正在准备报财政结算，结算后工程款只能支付至合同价的97%，剩余为质保金，预计2022年底方可形成支出，故建议将质保金部分调出。</t>
  </si>
  <si>
    <t>汕头大学东校区暨亚青会场馆项目（三期）</t>
  </si>
  <si>
    <t>P20440500-0135</t>
  </si>
  <si>
    <t>为尽早发挥债券资金使用效益进行调整</t>
  </si>
  <si>
    <t>2021年广东省政府专项债券（八十六期）</t>
  </si>
  <si>
    <t>澄海区</t>
  </si>
  <si>
    <t>广东省汕头市澄海区六合产业园区基础设施提升及配套工程（六合围片区）</t>
  </si>
  <si>
    <t>P20440515-0024</t>
  </si>
  <si>
    <t>汕头市澄海区莱芜经济开发试验区管理委员会</t>
  </si>
  <si>
    <t>未开工</t>
  </si>
  <si>
    <t>广东省汕头市澄海区垦造水田项目（莲华、隆都片区)</t>
  </si>
  <si>
    <t>P21440515-0014</t>
  </si>
  <si>
    <t>2025年</t>
  </si>
  <si>
    <t>汕头市澄海区莲南产业园区基础设施及配套设施建设项目</t>
  </si>
  <si>
    <t>P20440515-0026</t>
  </si>
  <si>
    <t>汕头市澄海区溪南镇人民政府</t>
  </si>
  <si>
    <t>金平区</t>
  </si>
  <si>
    <t>金平区人居环境综合整治项目</t>
  </si>
  <si>
    <t>P17440511-0013</t>
  </si>
  <si>
    <t>汕头市金平区农业农村和水务局</t>
  </si>
  <si>
    <t>债券资金5月底前难以全部支付</t>
  </si>
  <si>
    <t>汕头市金平区老旧小区改造项目</t>
  </si>
  <si>
    <t>P20440511-0005</t>
  </si>
  <si>
    <t>保障性住房项目</t>
  </si>
  <si>
    <t>因汕头市金平区老旧小区改造项目今年还有未完成发行的债券资金需求0.5亿元，故本次调整资金优先给到该项目</t>
  </si>
  <si>
    <t>濠江区</t>
  </si>
  <si>
    <t>濠江湾“一江两岸”流域水环境修复及周边配套设施建设项目</t>
  </si>
  <si>
    <t>P20440512-0009</t>
  </si>
  <si>
    <t>汕头市濠江区住房和城乡建设局</t>
  </si>
  <si>
    <t>预计无法在2022年5月底前支出完毕</t>
  </si>
  <si>
    <t>新建汕头至汕尾铁路汕头南站项目</t>
  </si>
  <si>
    <t>P18440512-0049</t>
  </si>
  <si>
    <t>原项目所属类型无其他项目可供调整</t>
  </si>
  <si>
    <t>2052年</t>
  </si>
  <si>
    <t>汕头市南山湾产业园基础设施及连接主干道（一期）</t>
  </si>
  <si>
    <t>P09440512-0037</t>
  </si>
  <si>
    <t>2037年</t>
  </si>
  <si>
    <t>2021年广东省政府专项债券（七十五期）</t>
  </si>
  <si>
    <t>南澳县</t>
  </si>
  <si>
    <t>南澳县旅游集散中心建设项目</t>
  </si>
  <si>
    <t>P21440523-0005</t>
  </si>
  <si>
    <t>南澳县文化广电旅游体育局</t>
  </si>
  <si>
    <t>已开工</t>
  </si>
  <si>
    <t>其他需要调整原因</t>
  </si>
  <si>
    <t>5月底难以完成专项债券资金全部支出，且存留项目闲置资金较多</t>
  </si>
  <si>
    <t>汕头市南澳县全域旅游配套设施建设项目（后宅片区）</t>
  </si>
  <si>
    <t>P20440523-0047</t>
  </si>
  <si>
    <t>—</t>
  </si>
  <si>
    <t>2036年</t>
  </si>
  <si>
    <t xml:space="preserve">是 </t>
  </si>
  <si>
    <t>2021年广东省民生服务专项债券（五期）--2021年广东省政府专项债券（四十二期）</t>
  </si>
  <si>
    <t>潮阳区</t>
  </si>
  <si>
    <t>汕头市潮阳区人民医院院区整体改造项目</t>
  </si>
  <si>
    <t>P17440513-0018</t>
  </si>
  <si>
    <t>汕头市潮阳区卫生健康局</t>
  </si>
  <si>
    <t>汕头市潮阳区人民医院</t>
  </si>
  <si>
    <t>已于2021年接收以前年度调整的债券资金并先行使用，短期内无法立即支出剩余的2000万元</t>
  </si>
  <si>
    <t>2021年度汕头市潮阳区金灶镇华岗（等10个）村垦造水田项目</t>
  </si>
  <si>
    <t>P21440513-0009</t>
  </si>
  <si>
    <t>由于项目即将开工，前期需要支付赔青款收回土地，以及支付设计、预算等费用</t>
  </si>
  <si>
    <t>2028年</t>
  </si>
  <si>
    <t>2021年广东省政府专项债券（七十三期）</t>
  </si>
  <si>
    <t>潮阳区人民医院门诊楼（含发热门诊）建设及感染科住院部升级改造工程</t>
  </si>
  <si>
    <t>P20440513-0111</t>
  </si>
  <si>
    <t>厦深铁路潮阳站站前广场及配套设施项目</t>
  </si>
  <si>
    <t>P19440513-0079</t>
  </si>
  <si>
    <t>汕头市潮阳区交通运输局</t>
  </si>
  <si>
    <t>已于2021年接收以前年度调整的债券资金并先行使用，短期内无法立即支出剩余资金</t>
  </si>
  <si>
    <t>汕头市潮阳区城区、和平、铜盂、贵屿镇污水处理厂提标扩建及配套管网建设项目续建工程</t>
  </si>
  <si>
    <t>/</t>
  </si>
  <si>
    <t>P20440513-0102</t>
  </si>
  <si>
    <t>生态环保项目</t>
  </si>
  <si>
    <t>由于项目需按进度支付建设工程款及其他二类费用</t>
  </si>
  <si>
    <t>2032年</t>
  </si>
  <si>
    <t>2021年广东省交通基础设施专项债券（七期）--2021年广东省政府专项债券（三十二期）</t>
  </si>
  <si>
    <t>2021年广东省市政和产业园区基础设施专项债券（六期）--2021年广东省政府专项债券（四十九期）</t>
  </si>
  <si>
    <t>潮阳区供水直抄到户管网升级改造建设工程</t>
  </si>
  <si>
    <t>P20440513-0105</t>
  </si>
  <si>
    <t>汕头市潮阳区水务局</t>
  </si>
  <si>
    <t>汕头市潮阳区水利工程建设管理服务中心</t>
  </si>
  <si>
    <t>2021年广东省政府专项债券（七十六期）</t>
  </si>
  <si>
    <t>潮南区</t>
  </si>
  <si>
    <t>汕头市潮南区产城融合示范区建设项目（汕南大道潮南胪岗至峡山段）</t>
  </si>
  <si>
    <t>P20440514-0067</t>
  </si>
  <si>
    <t>汕头市潮南区交通运输局</t>
  </si>
  <si>
    <t>剩余部分预计今年底无法形成支出</t>
  </si>
  <si>
    <t>汕头市潮南区老区全域水利设施建设工程</t>
  </si>
  <si>
    <t>P22440514-0020</t>
  </si>
  <si>
    <t>二季度我区市政与产业园区基础设施项目实际资金需求较少，水利项目资金需求较大，且水利为国家政策重点支持项目。</t>
  </si>
  <si>
    <t>预计至2024年</t>
  </si>
  <si>
    <t>预计至2051年</t>
  </si>
  <si>
    <t>汕头市潮南练江滨海生态发展示范片区智慧园区及配套设施</t>
  </si>
  <si>
    <t>P22440514-0024</t>
  </si>
  <si>
    <t>预计至2050年</t>
  </si>
  <si>
    <t>收回部分为预计5月底无法形成支出</t>
  </si>
  <si>
    <t>广东省口腔用品技术创新专业镇（司马浦）产业集聚区基础设施及配套建设项目</t>
  </si>
  <si>
    <t>P22440514-0036</t>
  </si>
  <si>
    <t>预计至2025年</t>
  </si>
  <si>
    <t>汕头市潮南区污水处理厂污水管网补缺工程</t>
  </si>
  <si>
    <t>P21440514-0033</t>
  </si>
  <si>
    <t>二季度我区市政与产业园区基础设施项目实际资金需求较少。</t>
  </si>
  <si>
    <t>预计至2022年</t>
  </si>
  <si>
    <t>广东省汕头市潮南区人民医院异地新建项目</t>
  </si>
  <si>
    <t>P17440514-0027</t>
  </si>
  <si>
    <t>预计至2049年</t>
  </si>
  <si>
    <t>二季度我区生态环保项目实际资金需求较少，水利项目资金需求较大，且水利为国家政策重点支持项目。</t>
  </si>
  <si>
    <t>2021年广东省政府专项债券（六十四期）</t>
  </si>
  <si>
    <t>汕头市潮南区纺织产业园区配套基础设施（陈沙大道东延线新建工程）</t>
  </si>
  <si>
    <t>P20440514-0043</t>
  </si>
  <si>
    <t>汕头市潮南区交通局</t>
  </si>
  <si>
    <t>潮南区地方公路服务中心</t>
  </si>
  <si>
    <t>2021年广东省政府专项债券（七十四期）</t>
  </si>
  <si>
    <t>2021年广东省政府专项债券（八十四期）</t>
  </si>
  <si>
    <t>汕头市潮南区峡山电排站扩建工程</t>
  </si>
  <si>
    <t>P19440514-0088</t>
  </si>
  <si>
    <t>汕头市潮南区水务局</t>
  </si>
  <si>
    <t>收回部分为预计项目竣工结算后形成结余</t>
  </si>
  <si>
    <t>2022年广东省政府专项债券（十六期）</t>
  </si>
  <si>
    <t>汕头市潮南区2022年度垦造水田项目</t>
  </si>
  <si>
    <t>P21440514-0036</t>
  </si>
  <si>
    <t>汕头市自然资源潮南分局</t>
  </si>
  <si>
    <t>收回部分为预计6月底无法形成支出</t>
  </si>
  <si>
    <t>2022年广东省政府专项债券（十四期）</t>
  </si>
  <si>
    <t>汕头市潮南区中医医院建设项目</t>
  </si>
  <si>
    <t>P20440514-0061</t>
  </si>
  <si>
    <t>汕头市潮南区卫生健康局</t>
  </si>
  <si>
    <t>2022年广东省政府专项债券（十五期）</t>
  </si>
  <si>
    <t>汕头市潮南区胪岗镇级工业片区配套项目（汕头市潮南区峡安路(Y298峡后线)峡山至港头路段路面改造工程）</t>
  </si>
  <si>
    <t>P18440514-0035</t>
  </si>
  <si>
    <t>汕头市潮南区交通建设投资发展有限公司</t>
  </si>
  <si>
    <t>汕头市潮南区陈店镇西新工业片区配套工程（S235线潮南陈店浮草至沟湖路段路面改造工程）</t>
  </si>
  <si>
    <t>P20440514-0076</t>
  </si>
  <si>
    <t>汕头市潮南区公路事务中心</t>
  </si>
  <si>
    <t>附件1</t>
  </si>
  <si>
    <t>汕头市新增专项债券资金用途调整明细表（调减页）</t>
  </si>
  <si>
    <t>汕头市新增专项债券资金用途调整明细表（调增页）</t>
  </si>
  <si>
    <t>区划</t>
  </si>
  <si>
    <t>调减</t>
  </si>
  <si>
    <t>其中：21年</t>
  </si>
  <si>
    <t>调增</t>
  </si>
  <si>
    <t>龙湖区</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</si>
</sst>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quot;年&quot;m&quot;月&quot;;@"/>
    <numFmt numFmtId="177" formatCode="#,##0.00_ "/>
  </numFmts>
  <fonts count="36">
    <font>
      <sz val="12"/>
      <name val="宋体"/>
      <charset val="134"/>
    </font>
    <font>
      <sz val="36"/>
      <name val="黑体"/>
      <charset val="134"/>
    </font>
    <font>
      <sz val="10"/>
      <name val="宋体"/>
      <charset val="134"/>
    </font>
    <font>
      <sz val="14"/>
      <name val="黑体"/>
      <charset val="134"/>
    </font>
    <font>
      <sz val="18"/>
      <name val="黑体"/>
      <charset val="134"/>
    </font>
    <font>
      <sz val="22"/>
      <name val="方正大标宋简体"/>
      <charset val="134"/>
    </font>
    <font>
      <sz val="12"/>
      <name val="黑体"/>
      <charset val="134"/>
    </font>
    <font>
      <sz val="16"/>
      <name val="黑体"/>
      <charset val="134"/>
    </font>
    <font>
      <sz val="16"/>
      <name val="Times New Roman"/>
      <charset val="0"/>
    </font>
    <font>
      <sz val="14"/>
      <name val="宋体"/>
      <charset val="134"/>
    </font>
    <font>
      <sz val="16"/>
      <name val="宋体"/>
      <charset val="134"/>
    </font>
    <font>
      <sz val="11"/>
      <name val="宋体"/>
      <charset val="134"/>
    </font>
    <font>
      <sz val="16"/>
      <name val="宋体"/>
      <charset val="134"/>
      <scheme val="minor"/>
    </font>
    <font>
      <sz val="16"/>
      <color theme="1"/>
      <name val="宋体"/>
      <charset val="134"/>
      <scheme val="minor"/>
    </font>
    <font>
      <sz val="16"/>
      <name val="宋体"/>
      <charset val="0"/>
      <scheme val="minor"/>
    </font>
    <font>
      <sz val="16"/>
      <color rgb="FFFF0000"/>
      <name val="宋体"/>
      <charset val="134"/>
      <scheme val="minor"/>
    </font>
    <font>
      <sz val="11"/>
      <color indexed="9"/>
      <name val="宋体"/>
      <charset val="134"/>
    </font>
    <font>
      <sz val="11"/>
      <color indexed="8"/>
      <name val="宋体"/>
      <charset val="134"/>
    </font>
    <font>
      <sz val="11"/>
      <color theme="1"/>
      <name val="宋体"/>
      <charset val="134"/>
      <scheme val="minor"/>
    </font>
    <font>
      <sz val="11"/>
      <color indexed="20"/>
      <name val="宋体"/>
      <charset val="134"/>
    </font>
    <font>
      <b/>
      <sz val="11"/>
      <color indexed="9"/>
      <name val="宋体"/>
      <charset val="134"/>
    </font>
    <font>
      <sz val="11"/>
      <color indexed="17"/>
      <name val="宋体"/>
      <charset val="134"/>
    </font>
    <font>
      <b/>
      <sz val="11"/>
      <color indexed="52"/>
      <name val="宋体"/>
      <charset val="134"/>
    </font>
    <font>
      <b/>
      <sz val="15"/>
      <color indexed="54"/>
      <name val="宋体"/>
      <charset val="134"/>
    </font>
    <font>
      <sz val="11"/>
      <color indexed="62"/>
      <name val="宋体"/>
      <charset val="134"/>
    </font>
    <font>
      <b/>
      <sz val="11"/>
      <color indexed="54"/>
      <name val="宋体"/>
      <charset val="134"/>
    </font>
    <font>
      <b/>
      <sz val="18"/>
      <color indexed="54"/>
      <name val="宋体"/>
      <charset val="134"/>
    </font>
    <font>
      <u/>
      <sz val="11"/>
      <color indexed="12"/>
      <name val="宋体"/>
      <charset val="134"/>
    </font>
    <font>
      <b/>
      <sz val="11"/>
      <color indexed="63"/>
      <name val="宋体"/>
      <charset val="134"/>
    </font>
    <font>
      <b/>
      <sz val="13"/>
      <color indexed="54"/>
      <name val="宋体"/>
      <charset val="134"/>
    </font>
    <font>
      <sz val="11"/>
      <color indexed="10"/>
      <name val="宋体"/>
      <charset val="134"/>
    </font>
    <font>
      <b/>
      <sz val="11"/>
      <color indexed="8"/>
      <name val="宋体"/>
      <charset val="134"/>
    </font>
    <font>
      <sz val="11"/>
      <color indexed="60"/>
      <name val="宋体"/>
      <charset val="134"/>
    </font>
    <font>
      <i/>
      <sz val="11"/>
      <color indexed="23"/>
      <name val="宋体"/>
      <charset val="134"/>
    </font>
    <font>
      <u/>
      <sz val="11"/>
      <color indexed="20"/>
      <name val="宋体"/>
      <charset val="134"/>
    </font>
    <font>
      <sz val="11"/>
      <color indexed="52"/>
      <name val="宋体"/>
      <charset val="134"/>
    </font>
  </fonts>
  <fills count="20">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57"/>
        <bgColor indexed="64"/>
      </patternFill>
    </fill>
    <fill>
      <patternFill patternType="solid">
        <fgColor indexed="44"/>
        <bgColor indexed="64"/>
      </patternFill>
    </fill>
    <fill>
      <patternFill patternType="solid">
        <fgColor indexed="49"/>
        <bgColor indexed="64"/>
      </patternFill>
    </fill>
    <fill>
      <patternFill patternType="solid">
        <fgColor indexed="62"/>
        <bgColor indexed="64"/>
      </patternFill>
    </fill>
    <fill>
      <patternFill patternType="solid">
        <fgColor indexed="27"/>
        <bgColor indexed="64"/>
      </patternFill>
    </fill>
    <fill>
      <patternFill patternType="solid">
        <fgColor indexed="3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52"/>
      </bottom>
      <diagonal/>
    </border>
  </borders>
  <cellStyleXfs count="56">
    <xf numFmtId="0" fontId="0" fillId="0" borderId="0">
      <alignment vertical="center"/>
    </xf>
    <xf numFmtId="42" fontId="17" fillId="0" borderId="0" applyFont="0" applyFill="0" applyBorder="0" applyAlignment="0" applyProtection="0">
      <alignment vertical="center"/>
    </xf>
    <xf numFmtId="0" fontId="17" fillId="6" borderId="0" applyNumberFormat="0" applyBorder="0" applyAlignment="0" applyProtection="0">
      <alignment vertical="center"/>
    </xf>
    <xf numFmtId="0" fontId="24" fillId="12" borderId="7" applyNumberFormat="0" applyAlignment="0" applyProtection="0">
      <alignment vertical="center"/>
    </xf>
    <xf numFmtId="44" fontId="17" fillId="0" borderId="0" applyFont="0" applyFill="0" applyBorder="0" applyAlignment="0" applyProtection="0">
      <alignment vertical="center"/>
    </xf>
    <xf numFmtId="0" fontId="18" fillId="0" borderId="0">
      <alignment vertical="center"/>
    </xf>
    <xf numFmtId="41" fontId="17" fillId="0" borderId="0" applyFont="0" applyFill="0" applyBorder="0" applyAlignment="0" applyProtection="0">
      <alignment vertical="center"/>
    </xf>
    <xf numFmtId="0" fontId="17" fillId="10" borderId="0" applyNumberFormat="0" applyBorder="0" applyAlignment="0" applyProtection="0">
      <alignment vertical="center"/>
    </xf>
    <xf numFmtId="0" fontId="19" fillId="7" borderId="0" applyNumberFormat="0" applyBorder="0" applyAlignment="0" applyProtection="0">
      <alignment vertical="center"/>
    </xf>
    <xf numFmtId="43" fontId="17" fillId="0" borderId="0" applyFont="0" applyFill="0" applyBorder="0" applyAlignment="0" applyProtection="0">
      <alignment vertical="center"/>
    </xf>
    <xf numFmtId="0" fontId="16" fillId="10"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17" fillId="13" borderId="9" applyNumberFormat="0" applyFont="0" applyAlignment="0" applyProtection="0">
      <alignment vertical="center"/>
    </xf>
    <xf numFmtId="0" fontId="16" fillId="12"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23" fillId="0" borderId="8" applyNumberFormat="0" applyFill="0" applyAlignment="0" applyProtection="0">
      <alignment vertical="center"/>
    </xf>
    <xf numFmtId="0" fontId="29" fillId="0" borderId="8" applyNumberFormat="0" applyFill="0" applyAlignment="0" applyProtection="0">
      <alignment vertical="center"/>
    </xf>
    <xf numFmtId="0" fontId="16" fillId="15" borderId="0" applyNumberFormat="0" applyBorder="0" applyAlignment="0" applyProtection="0">
      <alignment vertical="center"/>
    </xf>
    <xf numFmtId="0" fontId="25" fillId="0" borderId="10" applyNumberFormat="0" applyFill="0" applyAlignment="0" applyProtection="0">
      <alignment vertical="center"/>
    </xf>
    <xf numFmtId="0" fontId="16" fillId="5" borderId="0" applyNumberFormat="0" applyBorder="0" applyAlignment="0" applyProtection="0">
      <alignment vertical="center"/>
    </xf>
    <xf numFmtId="0" fontId="28" fillId="10" borderId="11" applyNumberFormat="0" applyAlignment="0" applyProtection="0">
      <alignment vertical="center"/>
    </xf>
    <xf numFmtId="0" fontId="18" fillId="0" borderId="0">
      <alignment vertical="center"/>
    </xf>
    <xf numFmtId="0" fontId="22" fillId="10" borderId="7" applyNumberFormat="0" applyAlignment="0" applyProtection="0">
      <alignment vertical="center"/>
    </xf>
    <xf numFmtId="0" fontId="20" fillId="9" borderId="6" applyNumberFormat="0" applyAlignment="0" applyProtection="0">
      <alignment vertical="center"/>
    </xf>
    <xf numFmtId="0" fontId="17" fillId="11" borderId="0" applyNumberFormat="0" applyBorder="0" applyAlignment="0" applyProtection="0">
      <alignment vertical="center"/>
    </xf>
    <xf numFmtId="0" fontId="16" fillId="4" borderId="0" applyNumberFormat="0" applyBorder="0" applyAlignment="0" applyProtection="0">
      <alignment vertical="center"/>
    </xf>
    <xf numFmtId="0" fontId="35" fillId="0" borderId="13" applyNumberFormat="0" applyFill="0" applyAlignment="0" applyProtection="0">
      <alignment vertical="center"/>
    </xf>
    <xf numFmtId="0" fontId="31" fillId="0" borderId="12" applyNumberFormat="0" applyFill="0" applyAlignment="0" applyProtection="0">
      <alignment vertical="center"/>
    </xf>
    <xf numFmtId="0" fontId="21" fillId="11" borderId="0" applyNumberFormat="0" applyBorder="0" applyAlignment="0" applyProtection="0">
      <alignment vertical="center"/>
    </xf>
    <xf numFmtId="0" fontId="32" fillId="5" borderId="0" applyNumberFormat="0" applyBorder="0" applyAlignment="0" applyProtection="0">
      <alignment vertical="center"/>
    </xf>
    <xf numFmtId="0" fontId="17" fillId="19" borderId="0" applyNumberFormat="0" applyBorder="0" applyAlignment="0" applyProtection="0">
      <alignment vertical="center"/>
    </xf>
    <xf numFmtId="0" fontId="16" fillId="16" borderId="0" applyNumberFormat="0" applyBorder="0" applyAlignment="0" applyProtection="0">
      <alignment vertical="center"/>
    </xf>
    <xf numFmtId="0" fontId="17" fillId="18" borderId="0" applyNumberFormat="0" applyBorder="0" applyAlignment="0" applyProtection="0">
      <alignment vertical="center"/>
    </xf>
    <xf numFmtId="0" fontId="17" fillId="15"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6" fillId="17" borderId="0" applyNumberFormat="0" applyBorder="0" applyAlignment="0" applyProtection="0">
      <alignment vertical="center"/>
    </xf>
    <xf numFmtId="0" fontId="17" fillId="15" borderId="0" applyNumberFormat="0" applyBorder="0" applyAlignment="0" applyProtection="0">
      <alignment vertical="center"/>
    </xf>
    <xf numFmtId="0" fontId="16" fillId="16" borderId="0" applyNumberFormat="0" applyBorder="0" applyAlignment="0" applyProtection="0">
      <alignment vertical="center"/>
    </xf>
    <xf numFmtId="0" fontId="16" fillId="14" borderId="0" applyNumberFormat="0" applyBorder="0" applyAlignment="0" applyProtection="0">
      <alignment vertical="center"/>
    </xf>
    <xf numFmtId="0" fontId="17" fillId="5" borderId="0" applyNumberFormat="0" applyBorder="0" applyAlignment="0" applyProtection="0">
      <alignment vertical="center"/>
    </xf>
    <xf numFmtId="0" fontId="16" fillId="14" borderId="0" applyNumberFormat="0" applyBorder="0" applyAlignment="0" applyProtection="0">
      <alignment vertical="center"/>
    </xf>
    <xf numFmtId="0" fontId="18" fillId="0" borderId="0"/>
    <xf numFmtId="0" fontId="0" fillId="0" borderId="0">
      <alignment vertical="center"/>
    </xf>
    <xf numFmtId="0" fontId="17" fillId="0" borderId="0">
      <alignment vertical="center"/>
    </xf>
  </cellStyleXfs>
  <cellXfs count="71">
    <xf numFmtId="0" fontId="0" fillId="0" borderId="0" xfId="0">
      <alignment vertical="center"/>
    </xf>
    <xf numFmtId="43" fontId="0" fillId="0" borderId="0" xfId="9" applyFont="1">
      <alignment vertical="center"/>
    </xf>
    <xf numFmtId="0" fontId="1" fillId="0" borderId="0" xfId="0" applyFont="1" applyFill="1">
      <alignment vertical="center"/>
    </xf>
    <xf numFmtId="0" fontId="0" fillId="0" borderId="0" xfId="0"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0" xfId="0" applyFont="1" applyFill="1" applyAlignment="1">
      <alignment vertical="center" wrapText="1"/>
    </xf>
    <xf numFmtId="0" fontId="0" fillId="2" borderId="0" xfId="0" applyFill="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2" fillId="0" borderId="0" xfId="0" applyFont="1" applyFill="1" applyAlignment="1">
      <alignment horizontal="left" vertical="center" wrapText="1"/>
    </xf>
    <xf numFmtId="0" fontId="6" fillId="0" borderId="1" xfId="0" applyFont="1" applyFill="1" applyBorder="1" applyAlignment="1">
      <alignment horizontal="center" vertical="center" textRotation="255"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textRotation="255"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2" borderId="0" xfId="0" applyFont="1" applyFill="1">
      <alignment vertical="center"/>
    </xf>
    <xf numFmtId="0" fontId="2" fillId="2" borderId="0" xfId="0" applyFont="1" applyFill="1" applyAlignment="1">
      <alignment vertical="center" wrapText="1"/>
    </xf>
    <xf numFmtId="0" fontId="6"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43" fontId="8" fillId="2" borderId="1" xfId="9" applyFont="1" applyFill="1" applyBorder="1" applyAlignment="1">
      <alignment horizontal="center" vertical="center" wrapText="1"/>
    </xf>
    <xf numFmtId="43" fontId="7" fillId="0" borderId="1" xfId="9" applyFont="1" applyFill="1" applyBorder="1" applyAlignment="1">
      <alignment horizontal="center" vertical="center" wrapText="1"/>
    </xf>
    <xf numFmtId="0" fontId="6" fillId="0" borderId="5" xfId="0" applyFont="1" applyFill="1" applyBorder="1" applyAlignment="1">
      <alignment horizontal="center" vertical="center" wrapText="1"/>
    </xf>
    <xf numFmtId="177" fontId="6" fillId="3"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3" fontId="7" fillId="3" borderId="1" xfId="9" applyFont="1" applyFill="1" applyBorder="1" applyAlignment="1">
      <alignment horizontal="center" vertical="center" wrapText="1"/>
    </xf>
    <xf numFmtId="177" fontId="6" fillId="2" borderId="1" xfId="0" applyNumberFormat="1" applyFont="1" applyFill="1" applyBorder="1" applyAlignment="1">
      <alignment horizontal="right" vertical="center" wrapText="1"/>
    </xf>
    <xf numFmtId="177" fontId="6" fillId="0" borderId="1" xfId="0" applyNumberFormat="1" applyFont="1" applyFill="1" applyBorder="1" applyAlignment="1">
      <alignment horizontal="right" vertical="center" wrapText="1"/>
    </xf>
    <xf numFmtId="43" fontId="8" fillId="3" borderId="1" xfId="9" applyFont="1" applyFill="1" applyBorder="1" applyAlignment="1">
      <alignment horizontal="center" vertical="center" wrapText="1"/>
    </xf>
    <xf numFmtId="0" fontId="5" fillId="0" borderId="0" xfId="0" applyFont="1" applyFill="1" applyAlignment="1">
      <alignment vertical="center" wrapText="1"/>
    </xf>
    <xf numFmtId="176" fontId="2" fillId="0" borderId="0" xfId="0" applyNumberFormat="1" applyFont="1" applyFill="1" applyAlignment="1">
      <alignment vertical="center" wrapText="1"/>
    </xf>
    <xf numFmtId="0" fontId="9" fillId="0" borderId="0" xfId="0" applyFont="1" applyFill="1" applyAlignment="1">
      <alignment vertical="center" wrapText="1"/>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43" fontId="8" fillId="0" borderId="1" xfId="9" applyFont="1" applyFill="1" applyBorder="1" applyAlignment="1">
      <alignment horizontal="center" vertical="center" wrapText="1"/>
    </xf>
    <xf numFmtId="43" fontId="14" fillId="0" borderId="1" xfId="9" applyFont="1" applyFill="1" applyBorder="1" applyAlignment="1">
      <alignment horizontal="center" vertical="center" wrapText="1"/>
    </xf>
    <xf numFmtId="43" fontId="12" fillId="0" borderId="1" xfId="9"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lignment vertical="center"/>
    </xf>
    <xf numFmtId="0" fontId="15" fillId="0" borderId="1" xfId="0" applyFont="1" applyFill="1" applyBorder="1" applyAlignment="1">
      <alignment horizontal="center" vertical="center" wrapText="1"/>
    </xf>
    <xf numFmtId="57" fontId="12" fillId="0" borderId="1" xfId="0" applyNumberFormat="1" applyFont="1" applyFill="1" applyBorder="1" applyAlignment="1">
      <alignment horizontal="center" vertical="center"/>
    </xf>
    <xf numFmtId="57"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176" fontId="12" fillId="0" borderId="1" xfId="0" applyNumberFormat="1" applyFont="1" applyFill="1" applyBorder="1" applyAlignment="1">
      <alignment vertical="center"/>
    </xf>
    <xf numFmtId="43" fontId="14" fillId="0" borderId="1" xfId="9" applyFont="1" applyFill="1" applyBorder="1" applyAlignment="1">
      <alignment horizontal="center" vertical="center"/>
    </xf>
    <xf numFmtId="43" fontId="14" fillId="0" borderId="1" xfId="9" applyFont="1" applyFill="1" applyBorder="1" applyAlignment="1">
      <alignment vertical="center"/>
    </xf>
    <xf numFmtId="14" fontId="12" fillId="0" borderId="1" xfId="0" applyNumberFormat="1" applyFont="1" applyFill="1" applyBorder="1">
      <alignment vertical="center"/>
    </xf>
    <xf numFmtId="43" fontId="12" fillId="0" borderId="1" xfId="9" applyFont="1" applyFill="1" applyBorder="1" applyAlignment="1">
      <alignment horizontal="center" vertical="center"/>
    </xf>
    <xf numFmtId="57" fontId="12" fillId="0" borderId="1" xfId="0" applyNumberFormat="1" applyFont="1" applyFill="1" applyBorder="1" applyAlignment="1">
      <alignment vertical="center"/>
    </xf>
    <xf numFmtId="0" fontId="10" fillId="0" borderId="1" xfId="0" applyFont="1" applyFill="1" applyBorder="1" applyAlignment="1">
      <alignment horizontal="center" vertical="center" wrapText="1"/>
    </xf>
    <xf numFmtId="57" fontId="12" fillId="0" borderId="1" xfId="0" applyNumberFormat="1" applyFont="1" applyFill="1" applyBorder="1">
      <alignment vertical="center"/>
    </xf>
    <xf numFmtId="0" fontId="11"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0" fillId="0" borderId="0" xfId="0" applyFont="1" applyFill="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5 3"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7" xfId="53"/>
    <cellStyle name="常规 2" xfId="54"/>
    <cellStyle name="常规 3" xfId="55"/>
  </cellStyles>
  <dxfs count="1">
    <dxf>
      <font>
        <color rgb="FF9C0006"/>
      </font>
      <fill>
        <patternFill patternType="solid">
          <bgColor rgb="FFFFC7CE"/>
        </patternFill>
      </fill>
    </dxf>
  </dxfs>
  <tableStyles count="0" defaultTableStyle="TableStyleMedium2" defaultPivotStyle="PivotStyleLight16"/>
  <colors>
    <mruColors>
      <color rgb="00FF0000"/>
      <color rgb="00FCE4D6"/>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user\Downloads\20201029zxzq%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user\Downloads\20201029zxzq%2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7\&#37329;&#34701;&#31185;\&#26032;&#22686;&#20538;&#21048;&#34920;&#26684;\2022&#24180;3&#26376;24&#26085;09.30%20-%20&#27719;&#24635;&#34920;%20-%202016-2022&#24180;&#26032;&#22686;&#20538;&#21048;&#36164;&#37329;&#20351;&#29992;&#24773;&#20917;&#32479;&#35745;&#34920;&#65288;&#20538;&#21153;&#31995;&#32479;&#23548;&#2098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2.7\&#37329;&#34701;&#31185;\&#9830;&#10084;m&#10084;&#9830;\&#25991;&#20214;\4.14\&#36716;&#21457;&#25991;\&#38468;&#20214;3&#65307;&#27733;&#22836;&#24066;2022&#24180;&#26032;&#22686;&#19987;&#39033;&#20538;&#21048;&#39033;&#30446;&#20998;&#23395;&#24230;&#36164;&#37329;&#38656;&#27714;&#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4">
          <cell r="E4" t="str">
            <v>项目名称</v>
          </cell>
          <cell r="F4" t="str">
            <v>项目主要建设内容和规模</v>
          </cell>
          <cell r="G4" t="str">
            <v>项目单位</v>
          </cell>
          <cell r="H4" t="str">
            <v>项目投向（所属行业）</v>
          </cell>
          <cell r="I4" t="str">
            <v>项目投向2</v>
          </cell>
          <cell r="J4" t="str">
            <v>建设状态（未开工/在建）</v>
          </cell>
          <cell r="K4" t="str">
            <v>立项年度</v>
          </cell>
          <cell r="L4" t="str">
            <v>建设期限（年）</v>
          </cell>
          <cell r="M4" t="str">
            <v>开工（或计划开工日期）（年-月）</v>
          </cell>
          <cell r="N4" t="str">
            <v>预计竣工日期（年-月）</v>
          </cell>
          <cell r="O4" t="str">
            <v>管理使用单位全称</v>
          </cell>
          <cell r="P4" t="str">
            <v>主管部门</v>
          </cell>
          <cell r="Q4" t="str">
            <v>财政部地方政府债务管理系统中项目编码</v>
          </cell>
        </row>
        <row r="8">
          <cell r="E8" t="str">
            <v>南澳县旅游管理服务基地填海工程</v>
          </cell>
          <cell r="F8" t="str">
            <v>本项目位于南澳岛西部，长山尾粗沙至大猴澳海域，计划建设南澳县旅游管理服务基地，包括旅游管理服务中心（游客应急保障中心）、公共停车场、电动汽车客运中心、新能源充电桩等。拟通过围填海形式形成陆域面积约为36.23万㎡，建设护岸总长2358.1m，其中西护岸长133.4m，北护岸长744.9m，东护岸长472.5m，南护岸长1007.3m。
</v>
          </cell>
          <cell r="G8" t="str">
            <v>南澳县海洋生态文明示范区建设管理中心</v>
          </cell>
          <cell r="H8" t="str">
            <v>0604文化旅游</v>
          </cell>
          <cell r="I8" t="str">
            <v>1101文化旅游</v>
          </cell>
          <cell r="J8" t="str">
            <v>在建</v>
          </cell>
          <cell r="K8" t="str">
            <v>2017</v>
          </cell>
          <cell r="L8">
            <v>3</v>
          </cell>
          <cell r="M8" t="str">
            <v>2020-12</v>
          </cell>
          <cell r="N8" t="str">
            <v>2022-01</v>
          </cell>
          <cell r="O8" t="str">
            <v>南澳县海洋生态文明示范区建设管理中心</v>
          </cell>
          <cell r="P8" t="str">
            <v>1502其他部门</v>
          </cell>
          <cell r="Q8" t="str">
            <v>P17440500-0065</v>
          </cell>
        </row>
        <row r="9">
          <cell r="E9" t="str">
            <v>汕头高新区中以（汕头）科技创新合作区（5G产业平台）配套设施建设</v>
          </cell>
          <cell r="F9" t="str">
            <v>建设项目包括纬一路（经一路～学林路段）、纬二路（经一路～经七路段）、经一路、经二路、经三路、经四路、经五路、经六路等 8 条道路及涵洞、交通标志、标线、给水、排水、照明、电力、绿化等配套设施及5G通讯基础设施、智能停车设施等。道路建设总长约7452米，总投资约5.2亿元。</v>
          </cell>
          <cell r="G9" t="str">
            <v>汕头市高新技术开发区管委会</v>
          </cell>
          <cell r="H9" t="str">
            <v>0802产业园区基础设施</v>
          </cell>
          <cell r="I9" t="str">
            <v>0407产城融合项目</v>
          </cell>
          <cell r="J9" t="str">
            <v>在建</v>
          </cell>
          <cell r="K9" t="str">
            <v>2020</v>
          </cell>
          <cell r="L9">
            <v>3</v>
          </cell>
          <cell r="M9" t="str">
            <v>2020-07</v>
          </cell>
          <cell r="N9" t="str">
            <v>2022-12</v>
          </cell>
          <cell r="O9" t="str">
            <v>汕头高新技术产业开发区管理委员会</v>
          </cell>
          <cell r="P9" t="str">
            <v>0199其他一般公共服务部门</v>
          </cell>
          <cell r="Q9" t="str">
            <v>P20440500-0116</v>
          </cell>
        </row>
        <row r="10">
          <cell r="E10" t="str">
            <v>汕头高铁站枢纽一体化工程</v>
          </cell>
          <cell r="F10" t="str">
            <v>汕头高铁站枢纽一体化工程项目位于广东省既有汕头站东侧，具体位于汕头市龙湖区，临近泰山路与金砂东路。项目拟占地总面积18.9758公顷，其中农用地0.4169公顷，建设用地18.3788公顷，未利用地0.1801公顷。项目的配套工程，包含（1）东广场、（2）轨道交通预留工程、（3）集散系统匝道工程三个部分。</v>
          </cell>
          <cell r="G10" t="str">
            <v>汕头市投资控股集团有限公司</v>
          </cell>
          <cell r="H10" t="str">
            <v>0201铁路</v>
          </cell>
          <cell r="I10" t="str">
            <v>0199其他铁路</v>
          </cell>
          <cell r="J10" t="str">
            <v>在建</v>
          </cell>
          <cell r="K10" t="str">
            <v>2020</v>
          </cell>
          <cell r="L10">
            <v>4</v>
          </cell>
          <cell r="M10" t="str">
            <v>2021-03</v>
          </cell>
          <cell r="N10" t="str">
            <v>2025-12</v>
          </cell>
          <cell r="O10" t="str">
            <v>汕头市投资控股集团有限公司</v>
          </cell>
          <cell r="P10" t="str">
            <v>18国有企业</v>
          </cell>
          <cell r="Q10" t="str">
            <v>P20440500-0120</v>
          </cell>
        </row>
        <row r="11">
          <cell r="E11" t="str">
            <v>汕头市新溪污水处理厂二期（龙珠迁建）厂区工程</v>
          </cell>
          <cell r="F11" t="str">
            <v>新建规模26万吨/日的污水处理建筑物、污泥处理建筑物、除臭设施。主要生产构筑物包括粗格栅、进水泵房、细格栅、高效沉淀池、曝气沉砂池、多段AO生反池、矩形二沉池、砂滤池、接触消毒池、污泥浓缩池、脱水车间、上清液调节及除磷池等。</v>
          </cell>
          <cell r="G11" t="str">
            <v>汕头市城市管理和综合执法局</v>
          </cell>
          <cell r="H11" t="str">
            <v>0501城镇污水垃圾处理</v>
          </cell>
          <cell r="I11" t="str">
            <v>040406污水处理（城镇）</v>
          </cell>
          <cell r="J11" t="str">
            <v>在建</v>
          </cell>
          <cell r="K11" t="str">
            <v>2019</v>
          </cell>
          <cell r="L11">
            <v>2</v>
          </cell>
          <cell r="M11" t="str">
            <v>2020-01</v>
          </cell>
          <cell r="N11" t="str">
            <v>2022-02</v>
          </cell>
          <cell r="O11" t="str">
            <v>汕头市城市管理和综合执法局</v>
          </cell>
          <cell r="P11" t="str">
            <v>09城乡社区部门</v>
          </cell>
          <cell r="Q11" t="str">
            <v>P19440500-0119</v>
          </cell>
        </row>
        <row r="12">
          <cell r="E12" t="str">
            <v>汕头市中心医院易地重建项目（重大疫情救治基地）</v>
          </cell>
          <cell r="F12" t="str">
            <v>汕头市中心医院易地重建项目（重大疫情救治基地），（汕市发改投预﹝2020﹞15号），项目代码：2020-440515-84-01-014726，主要建设内容：本项目位于汕头市澄海区凤翔街道塔岗围片区梅峰路与五洲大道交界处西南角，规划用地面积197.79亩。按3000张床位标准规划设计，总建筑面积53.4万平方米，其中地上建筑面积35.6万平方米，地下建筑面积17.8万平方米。建设内容主要包括：医疗七项基本设施用房、大型设备用房、预防保健用房、科研用房、教学用房、健康体检用房及地下室（含人防工程）等。</v>
          </cell>
          <cell r="G12" t="str">
            <v>汕头市中心医院</v>
          </cell>
          <cell r="H12" t="str">
            <v>060102公共卫生设施</v>
          </cell>
          <cell r="I12" t="str">
            <v>1201公立医院</v>
          </cell>
          <cell r="J12" t="str">
            <v>在建</v>
          </cell>
          <cell r="K12" t="str">
            <v>2020</v>
          </cell>
          <cell r="L12">
            <v>5</v>
          </cell>
          <cell r="M12" t="str">
            <v>2020-06</v>
          </cell>
          <cell r="N12" t="str">
            <v>2024-09</v>
          </cell>
          <cell r="O12" t="str">
            <v>汕头市中心医院</v>
          </cell>
          <cell r="P12" t="str">
            <v>0799其他医疗卫生部门</v>
          </cell>
          <cell r="Q12" t="str">
            <v>P20440500-0100</v>
          </cell>
        </row>
        <row r="13">
          <cell r="E13" t="str">
            <v>汕头大学东校区暨亚青会场馆项目（三期）</v>
          </cell>
          <cell r="F13" t="str">
            <v>本项目为教学区建设内容，总用地面积 222666.67 平方米（334 亩），净用地面积186350.30平方米（279.50亩），总建筑面积239403.11平方米，其中：计容建筑面积 194767.77平方米，不计容建筑面积44635.34平方米。主要建设内容包括：图书馆及学习中心32287.20平方米、多功能文化服务中心29721.60平方米、校行政办公楼27716平方米、实验院系组团46484.97平方米、公共教学实验楼46172平方米、南校门152平方米，地下停车场、设备房25157.35平方米</v>
          </cell>
          <cell r="G13" t="str">
            <v>汕头市东部城市经济带建设开发管理中心</v>
          </cell>
          <cell r="H13" t="str">
            <v>0605其他社会事业</v>
          </cell>
          <cell r="I13" t="str">
            <v>1103体育</v>
          </cell>
          <cell r="J13" t="str">
            <v>在建</v>
          </cell>
          <cell r="K13" t="str">
            <v>2020</v>
          </cell>
          <cell r="L13">
            <v>3</v>
          </cell>
          <cell r="M13" t="str">
            <v>2020-11</v>
          </cell>
          <cell r="N13" t="str">
            <v>2022-06</v>
          </cell>
          <cell r="O13" t="str">
            <v>汕头市东部城市经济带建设开发管理中心</v>
          </cell>
          <cell r="P13" t="str">
            <v>0199其他一般公共服务部门</v>
          </cell>
          <cell r="Q13" t="str">
            <v>P20440500-0135</v>
          </cell>
        </row>
        <row r="14">
          <cell r="E14" t="str">
            <v>汕头市侨韵文化旅游商业带项目</v>
          </cell>
          <cell r="F14" t="str">
            <v>项目建设规模为两个河涌绿地和三条市政道路。项目分为两个标段，其中，一标段包括：1）新溪河涌绿地（含3座步行桥）：总面积约130.92公顷，其中陆地面积78.23公顷，水域面积52.69公顷。2）鄱阳湖路：规划为城市支路，道路长 5046米，红线宽度 30米，双向四车道，设计时速40千米/小时。二标段包括：1）塔岗围河涌绿地（含1座步行桥）：总面积约114.93公顷，其中陆地面积47.13公顷，水域面积67.80公顷。2）莱湾路：规划为城市支路，道路长 3963米，红线宽度 30米，双向四车道，设计时速40</v>
          </cell>
          <cell r="G14" t="str">
            <v>汕头市东部城市经济带建设开发管理中心</v>
          </cell>
          <cell r="H14" t="str">
            <v>0604文化旅游</v>
          </cell>
          <cell r="I14" t="str">
            <v>1101文化旅游</v>
          </cell>
          <cell r="J14" t="str">
            <v>在建</v>
          </cell>
          <cell r="K14" t="str">
            <v>2020</v>
          </cell>
          <cell r="L14">
            <v>0</v>
          </cell>
          <cell r="M14" t="str">
            <v>2020-07</v>
          </cell>
          <cell r="N14" t="str">
            <v>2022-09</v>
          </cell>
          <cell r="O14" t="str">
            <v>汕头市东部城市经济带建设开发管理中心</v>
          </cell>
          <cell r="P14" t="str">
            <v>0199其他一般公共服务部门</v>
          </cell>
          <cell r="Q14" t="str">
            <v>P20440500-0137</v>
          </cell>
        </row>
        <row r="15">
          <cell r="E15" t="str">
            <v>汕头大学医学院肿瘤医院易地重建项目（一期）</v>
          </cell>
          <cell r="F15" t="str">
            <v>总建筑面积为149444.17平方米（其中地上建筑面积108343.31平方米，地下建筑面积41100.86平方米），床位设置700张，总投资96501万元，建设门诊楼、医技楼、放疗中心、住院楼（总床位数1450张，一期700张床位），不包括设计费、防护净化专项工程、信息化工程、智慧医院工程及医学装备设备
</v>
          </cell>
          <cell r="G15" t="str">
            <v>汕头大学医学院附属肿瘤医院</v>
          </cell>
          <cell r="H15" t="str">
            <v>060102公共卫生设施</v>
          </cell>
          <cell r="I15" t="str">
            <v>1203公共卫生设施</v>
          </cell>
          <cell r="J15" t="str">
            <v>在建</v>
          </cell>
          <cell r="K15" t="str">
            <v>2018</v>
          </cell>
          <cell r="L15">
            <v>4</v>
          </cell>
          <cell r="M15" t="str">
            <v>2019-12</v>
          </cell>
          <cell r="N15" t="str">
            <v>2022-12</v>
          </cell>
          <cell r="O15" t="str">
            <v>汕头大学医学院肿瘤医院</v>
          </cell>
          <cell r="P15" t="str">
            <v>0799其他医疗卫生部门</v>
          </cell>
          <cell r="Q15" t="str">
            <v>P18440500-1096</v>
          </cell>
        </row>
        <row r="16">
          <cell r="E16" t="str">
            <v>粤东城际铁路潮州东至汕头段</v>
          </cell>
          <cell r="F16" t="str">
            <v>全线新征用地1436.12亩、临时用地1034.5亩、地下区间及山岭隧道长7.53公里，正线桥隧比例为98.1%。全线铺轨92.02公里。新建车站7座，其中地下站1座，高架桥站6座。总工期拟定为54个月。</v>
          </cell>
          <cell r="G16" t="str">
            <v>汕头市投资控股集团有限公司</v>
          </cell>
          <cell r="H16" t="str">
            <v>0201铁路</v>
          </cell>
          <cell r="I16" t="str">
            <v>0199其他铁路</v>
          </cell>
          <cell r="J16" t="str">
            <v>未开工</v>
          </cell>
          <cell r="K16" t="str">
            <v>2021</v>
          </cell>
          <cell r="L16">
            <v>4</v>
          </cell>
          <cell r="M16" t="str">
            <v>2021-12</v>
          </cell>
          <cell r="N16" t="str">
            <v>2026-12</v>
          </cell>
          <cell r="O16" t="str">
            <v>汕头市投资控股集团有限公司</v>
          </cell>
          <cell r="P16" t="str">
            <v>18国有企业</v>
          </cell>
          <cell r="Q16" t="str">
            <v>P21440500-0019</v>
          </cell>
        </row>
        <row r="17">
          <cell r="E17" t="str">
            <v>深汕数字科创产业园</v>
          </cell>
          <cell r="F17" t="str">
            <v>项目拟分为一、二期建设，总建筑面积69373.78平方米，项目一期主要建设现代服务产业楼10栋、综合管理楼1栋、创意中心楼1栋以及道路等相应配套设施；项目二期主要建设剩余4栋现代服务产业楼、2栋人才基地、1栋创意中心楼、地面停车场、地下人防工程设施以及道路、机动停车位等相应配套设施</v>
          </cell>
          <cell r="G17" t="str">
            <v>汕头市东海岸投资建设有限公司</v>
          </cell>
          <cell r="H17" t="str">
            <v>0802产业园区基础设施</v>
          </cell>
          <cell r="I17" t="str">
            <v>0409产业园区基础设施</v>
          </cell>
          <cell r="J17" t="str">
            <v>未开工</v>
          </cell>
          <cell r="K17" t="str">
            <v>2021</v>
          </cell>
          <cell r="L17">
            <v>0</v>
          </cell>
          <cell r="M17" t="str">
            <v>2021-12</v>
          </cell>
          <cell r="N17" t="str">
            <v>2023-06</v>
          </cell>
          <cell r="O17" t="str">
            <v>汕头市东海岸投资建设有限公司</v>
          </cell>
          <cell r="P17" t="str">
            <v>18国有企业</v>
          </cell>
          <cell r="Q17" t="str">
            <v>P21440500-0018</v>
          </cell>
        </row>
        <row r="18">
          <cell r="E18" t="str">
            <v>汕头市妇幼保健院易地扩建项目</v>
          </cell>
          <cell r="F18" t="str">
            <v>"项目位于龙江路与珠峰北路交界西南侧，占地面积47025平方米，总建筑面积为106146.26平方米，规划床位900张。主要建设内容包括15层住院楼2栋、5层门诊楼1栋、4层医技楼1栋、5层办公后勤楼1栋、1层中心制氧站1座、地下车库2层，以及门房、污水处理池、围墙、绿化等配套；根据汕府办综文〔2018〕6-53号文件精神，工程增加沟渠改道建设内容。
"
</v>
          </cell>
          <cell r="G18" t="str">
            <v>汕头市妇幼保健院</v>
          </cell>
          <cell r="H18" t="str">
            <v>060102公共卫生设施</v>
          </cell>
          <cell r="I18" t="str">
            <v>1203公共卫生设施</v>
          </cell>
          <cell r="J18" t="str">
            <v>在建</v>
          </cell>
          <cell r="K18" t="str">
            <v>2016</v>
          </cell>
          <cell r="L18">
            <v>4</v>
          </cell>
          <cell r="M18" t="str">
            <v>2019-06</v>
          </cell>
          <cell r="N18" t="str">
            <v>2022-09</v>
          </cell>
          <cell r="O18" t="str">
            <v>汕头市妇幼保健院</v>
          </cell>
          <cell r="P18" t="str">
            <v>0799其他医疗卫生部门</v>
          </cell>
          <cell r="Q18" t="str">
            <v>P16440500-0100</v>
          </cell>
        </row>
        <row r="19">
          <cell r="E19" t="str">
            <v>汕头大学精神卫生中心综合住院楼项目</v>
          </cell>
          <cell r="F19" t="str">
            <v>总建筑面积39785.59平方米，计容面积32479.12平方米，建筑基地面积为2327.65平方米，其中地下二层，建筑面积7306.47平方米，负二层停车位92个，负一层停车位74个；地上十五层，建筑面积32479.12平方米。本项目另将现有已建建筑4200平方米改造为传染病床位150张。</v>
          </cell>
          <cell r="G19" t="str">
            <v>汕头大学精神卫生中心</v>
          </cell>
          <cell r="H19" t="str">
            <v>060102公共卫生设施</v>
          </cell>
          <cell r="I19" t="str">
            <v>1201公立医院</v>
          </cell>
          <cell r="J19" t="str">
            <v>未开工</v>
          </cell>
          <cell r="K19" t="str">
            <v>2020</v>
          </cell>
          <cell r="L19">
            <v>2</v>
          </cell>
          <cell r="M19" t="str">
            <v>2021-12</v>
          </cell>
          <cell r="N19" t="str">
            <v>2023-12</v>
          </cell>
          <cell r="O19" t="str">
            <v>汕头大学精神卫生中心</v>
          </cell>
          <cell r="P19" t="str">
            <v>0799其他医疗卫生部门</v>
          </cell>
          <cell r="Q19" t="str">
            <v>P20440500-0133</v>
          </cell>
        </row>
        <row r="20">
          <cell r="E20" t="str">
            <v>汕头综合保税区园区基础设施提升工程项目</v>
          </cell>
          <cell r="F20" t="str">
            <v>本项目是已发债项目“汕头综合保税区基础和监管设施建设项目”的配套后续工程。升级为国家综保区后，作为粤东第一个正式封关运作的综保区，按照国家推动综保区建设物流分拨中心，销售服务中心等五大中心的部署要求，提升园区设施配套。本项目对区内共21条道路，约21.7km，加铺沥青，部分道路改建长度或路面拓宽，进行人行步道及配套设施提升改造；建设园区信息基础设施、综保云、智慧应用系统、园区运营服务平台、智慧展示厅、智能迎宾机器人。</v>
          </cell>
          <cell r="G20" t="str">
            <v>汕头经济特区保税区管理委员会</v>
          </cell>
          <cell r="H20" t="str">
            <v>0802产业园区基础设施</v>
          </cell>
          <cell r="I20" t="str">
            <v>0409产业园区基础设施</v>
          </cell>
          <cell r="J20" t="str">
            <v>未开工</v>
          </cell>
          <cell r="K20" t="str">
            <v>2021</v>
          </cell>
          <cell r="L20">
            <v>2</v>
          </cell>
          <cell r="M20" t="str">
            <v>2022-05</v>
          </cell>
          <cell r="N20" t="str">
            <v>2023-12</v>
          </cell>
          <cell r="O20" t="str">
            <v>汕头保税区公用事务综合服务中心</v>
          </cell>
          <cell r="P20" t="str">
            <v>0199其他一般公共服务部门</v>
          </cell>
          <cell r="Q20" t="str">
            <v>P21440500-0010</v>
          </cell>
        </row>
        <row r="21">
          <cell r="E21" t="str">
            <v>汕头市林百欣科学技术中等专业学校职业技能实训基地及配套建设工程（学生宿舍）项目</v>
          </cell>
          <cell r="F21" t="str">
            <v>项目新建实训楼1栋，层数10层，建筑面积约为13732.53 平方米，功能包括泵房、消防水池及生活水箱、多功能厅及智能制造实训中心、信息工程实训中心、财经商贸实训中心、艺术设计实训中心等。新建学生宿舍楼1栋，层数6层，建筑面积约6506.74 平方米。</v>
          </cell>
          <cell r="G21" t="str">
            <v>汕头市林百欣科学技术中等专业学校</v>
          </cell>
          <cell r="H21" t="str">
            <v>060202职业教育</v>
          </cell>
          <cell r="I21" t="str">
            <v>0904职业教育</v>
          </cell>
          <cell r="J21" t="str">
            <v>未开工</v>
          </cell>
          <cell r="K21" t="str">
            <v>2021</v>
          </cell>
          <cell r="L21">
            <v>3</v>
          </cell>
          <cell r="M21" t="str">
            <v>2021-12</v>
          </cell>
          <cell r="N21" t="str">
            <v>2023-05</v>
          </cell>
          <cell r="O21" t="str">
            <v>汕头市教育局</v>
          </cell>
          <cell r="P21" t="str">
            <v>0304职高及中专</v>
          </cell>
          <cell r="Q21" t="str">
            <v>P21440500-0004</v>
          </cell>
        </row>
        <row r="22">
          <cell r="E22" t="str">
            <v>汕头大学医学院附属肿瘤医院易地重建项目（一期）防护、净化项目</v>
          </cell>
          <cell r="F22" t="str">
            <v>项目建筑面积为12797.49平方米，其中净化工程建筑面积8140平方米：含手术室、ICU、PCR实验室、供应室、静配中心的特殊配置及净化系统；防护工程建筑面积4657.49平方米：含放疗科、放射科、内镜中心、介入中心、核医学科机房的特殊配置。</v>
          </cell>
          <cell r="G22" t="str">
            <v>汕头大学医学院附属肿瘤医院</v>
          </cell>
          <cell r="H22" t="str">
            <v>060102公共卫生设施</v>
          </cell>
          <cell r="I22" t="str">
            <v>1201公立医院</v>
          </cell>
          <cell r="J22" t="str">
            <v>未开工</v>
          </cell>
          <cell r="K22" t="str">
            <v>2020</v>
          </cell>
          <cell r="L22">
            <v>5</v>
          </cell>
          <cell r="M22" t="str">
            <v>2022-01</v>
          </cell>
          <cell r="N22" t="str">
            <v>2022-12</v>
          </cell>
          <cell r="O22" t="str">
            <v>汕头大学医学院附属肿瘤医院</v>
          </cell>
          <cell r="P22" t="str">
            <v>0799其他医疗卫生部门</v>
          </cell>
          <cell r="Q22" t="str">
            <v>P20440500-0163</v>
          </cell>
        </row>
        <row r="23">
          <cell r="E23" t="str">
            <v>汕头化学与精细化工广东省实验室项目（一期）</v>
          </cell>
          <cell r="F23" t="str">
            <v>项目位于汕头高新技术产业开发区，为汕头高新技术产业开发区配套基础设施，实用地面积48742.7㎡，拟建设项目总建筑面积93637.1㎡；其中科研综合楼A建筑面积21666.12㎡；实验楼BC建筑面积20615.23㎡、实验楼DE建筑面积20396.21㎡、实验楼F建筑面积15403.88㎡；配气体钢瓶仓库间、化学品及耗材仓库、废液暂存点、污水雨水处理机房、门房等配套用房；局部一层地下室，面积约13311.97㎡；购置配备一批启动区仪器设备。</v>
          </cell>
          <cell r="G23" t="str">
            <v>化学与精细化工广东省实验室</v>
          </cell>
          <cell r="H23" t="str">
            <v>0605其他社会事业</v>
          </cell>
          <cell r="I23" t="str">
            <v>10科学</v>
          </cell>
          <cell r="J23" t="str">
            <v>在建</v>
          </cell>
          <cell r="K23" t="str">
            <v>2019</v>
          </cell>
          <cell r="L23">
            <v>5</v>
          </cell>
          <cell r="M23" t="str">
            <v>2020-07</v>
          </cell>
          <cell r="N23" t="str">
            <v>2022-12</v>
          </cell>
          <cell r="O23" t="str">
            <v>化学与精细化工广东省实验室</v>
          </cell>
          <cell r="P23" t="str">
            <v>04科学技术部门</v>
          </cell>
          <cell r="Q23" t="str">
            <v>P19440500-0156</v>
          </cell>
        </row>
        <row r="24">
          <cell r="E24" t="str">
            <v>汕头综合保税区临港“工改工”多功能厂房建设项目</v>
          </cell>
          <cell r="F24" t="str">
            <v>本项目为综保区配套建设项目，通过高标准厂房建设提质增效，提高产出，为打造全市“工业立市、产业强市”新标杆提供通用厂房配套。项目总占地面积21989.7㎡，计划拆除地块上原有建筑物，主要建设：新建厂房总建筑面积为83216㎡，其中A03-6地块建设高新技术厂房1栋，建筑面积为32680㎡，B09-3地块建设通用厂房1栋，建筑面积为50536㎡；建设厂区内道路、停车场，室外照明工程等配套工程。</v>
          </cell>
          <cell r="G24" t="str">
            <v>汕头经济特区保税区管理委员会</v>
          </cell>
          <cell r="H24" t="str">
            <v>0802产业园区基础设施</v>
          </cell>
          <cell r="I24" t="str">
            <v>0409产业园区基础设施</v>
          </cell>
          <cell r="J24" t="str">
            <v>未开工</v>
          </cell>
          <cell r="K24" t="str">
            <v>2022</v>
          </cell>
          <cell r="L24">
            <v>0</v>
          </cell>
          <cell r="M24" t="str">
            <v>2022-07</v>
          </cell>
          <cell r="N24" t="str">
            <v>2024-07</v>
          </cell>
          <cell r="O24" t="str">
            <v>汕头保税区临港建设有限公司</v>
          </cell>
          <cell r="P24" t="str">
            <v>0199其他一般公共服务部门</v>
          </cell>
          <cell r="Q24" t="str">
            <v>P22440500-0001</v>
          </cell>
        </row>
        <row r="25">
          <cell r="E25" t="str">
            <v>汕头市第二人民医院改扩建住院综合大楼（应急大楼）建设项目</v>
          </cell>
          <cell r="F25" t="str">
            <v>发改编码：2019-440511-84-01-059658
建设内容：改扩建住院综合大楼（应急大楼）总建筑面积为53203.03平方米（地下室建筑面积6967.92平方米，地上建筑面积46235.11平方米），建设高度为99.85米，共25层。项目建设内容主要包括：土建工程、高低压配电工程、给排水工程、水消防及报警系统、空调通风系统、建筑智能化系统及室外绿化配套系统等。</v>
          </cell>
          <cell r="G25" t="str">
            <v>汕头市第二人民医院</v>
          </cell>
          <cell r="H25" t="str">
            <v>060102公共卫生设施</v>
          </cell>
          <cell r="I25" t="str">
            <v>1203公共卫生设施</v>
          </cell>
          <cell r="J25" t="str">
            <v>在建</v>
          </cell>
          <cell r="K25" t="str">
            <v>2019</v>
          </cell>
          <cell r="L25">
            <v>4</v>
          </cell>
          <cell r="M25" t="str">
            <v>2019-12</v>
          </cell>
          <cell r="N25" t="str">
            <v>2022-12</v>
          </cell>
          <cell r="O25" t="str">
            <v>汕头市第二人民医院</v>
          </cell>
          <cell r="P25" t="str">
            <v>0799其他医疗卫生部门</v>
          </cell>
          <cell r="Q25" t="str">
            <v>P19440500-0125</v>
          </cell>
        </row>
        <row r="26">
          <cell r="E26" t="str">
            <v>汕头大学·香港中文大学联合汕头国际眼科中心易地扩建项目</v>
          </cell>
          <cell r="F26" t="str">
            <v>项目总建筑面积57253.16平方米，其中地上建筑面积为39991.29平方米、地下建筑面积17261.87平方米，床位设置300张，总投资38527万元。主要建设内容包括住院综合楼1栋11层，科研教学综合楼1栋13层，裙楼4层设门诊医技、手术室、供应室等，地下室2层，配套建设配电间、消防设施、污水处理等配套设施。</v>
          </cell>
          <cell r="G26" t="str">
            <v>汕头大学·香港中文大学联合汕头国际眼科中心</v>
          </cell>
          <cell r="H26" t="str">
            <v>060102公共卫生设施</v>
          </cell>
          <cell r="I26" t="str">
            <v>1201公立医院</v>
          </cell>
          <cell r="J26" t="str">
            <v>在建</v>
          </cell>
          <cell r="K26" t="str">
            <v>2018</v>
          </cell>
          <cell r="L26">
            <v>6</v>
          </cell>
          <cell r="M26" t="str">
            <v>2020-01</v>
          </cell>
          <cell r="N26" t="str">
            <v>2022-06</v>
          </cell>
          <cell r="O26" t="str">
            <v>汕头大学·香港中文大学联合汕头国际眼科中心</v>
          </cell>
        </row>
        <row r="26">
          <cell r="Q26" t="str">
            <v>P18440500-0099</v>
          </cell>
        </row>
        <row r="27">
          <cell r="E27" t="str">
            <v>汕头市公共卫生医学中心新建项目</v>
          </cell>
          <cell r="F27" t="str">
            <v>汕头市公共卫生医学中心新建项目总征地面积约443亩（包含汕头市公共卫生医学中心新建项目约268.2亩、周边道路及方舱医院），汕头市公共卫生医学中心新建项目占地面积约178800㎡，总建筑面积约341668㎡。建设内容包括：1.公共卫生临床中心；2.疾病预防控制中心；3. 卫生应急物资储备中心、公共卫生培训中心等内容打造粤东领先的重大传染病救治中心，建设高水平的慢性疑难疾病临床治疗中心，打造卫生应急综合演练培训示范基地；打造智能化卫生应急物资储备中心；打造粤东卫生检测区域中心实验室、公共卫生突发事件应急处理</v>
          </cell>
          <cell r="G27" t="str">
            <v>汕头市第三人民医院</v>
          </cell>
          <cell r="H27" t="str">
            <v>060102公共卫生设施</v>
          </cell>
          <cell r="I27" t="str">
            <v>1203公共卫生设施</v>
          </cell>
          <cell r="J27" t="str">
            <v>在建</v>
          </cell>
          <cell r="K27" t="str">
            <v>2020</v>
          </cell>
          <cell r="L27">
            <v>3</v>
          </cell>
          <cell r="M27" t="str">
            <v>2020-09</v>
          </cell>
          <cell r="N27" t="str">
            <v>2022-11</v>
          </cell>
          <cell r="O27" t="str">
            <v>汕头市第三人民医院</v>
          </cell>
          <cell r="P27" t="str">
            <v>0799其他医疗卫生部门</v>
          </cell>
          <cell r="Q27" t="str">
            <v>P20440500-0102</v>
          </cell>
        </row>
        <row r="28">
          <cell r="E28" t="str">
            <v>粤东城际铁路汕头至潮汕机场段</v>
          </cell>
          <cell r="F28" t="str">
            <v>粤东城际铁路汕头至潮汕机场站正线线路长度40.94公里，设站8座；汕头至揭阳联络左线长度4.385公里，联络右线长度4.426公里。全线新征用地2404亩，临时用地2324亩，房屋拆迁505436平方米。建设工期4年。</v>
          </cell>
          <cell r="G28" t="str">
            <v>汕头市投资控股集团有限公司</v>
          </cell>
          <cell r="H28" t="str">
            <v>0201铁路</v>
          </cell>
          <cell r="I28" t="str">
            <v>0199其他铁路</v>
          </cell>
          <cell r="J28" t="str">
            <v>未开工</v>
          </cell>
          <cell r="K28" t="str">
            <v>2021</v>
          </cell>
          <cell r="L28">
            <v>5</v>
          </cell>
          <cell r="M28" t="str">
            <v>2021-12</v>
          </cell>
          <cell r="N28" t="str">
            <v>2026-12</v>
          </cell>
          <cell r="O28" t="str">
            <v>汕头市投资控股集团有限公司</v>
          </cell>
          <cell r="P28" t="str">
            <v>18国有企业</v>
          </cell>
          <cell r="Q28" t="str">
            <v>P21440500-0006</v>
          </cell>
        </row>
        <row r="29">
          <cell r="E29" t="str">
            <v>牛田洋片区海滨长廊及停车场新建工程</v>
          </cell>
          <cell r="F29" t="str">
            <v>项目线路起点位于海滨路南海路口对接现状海滨路，向西依次跨西堤路口、跨礐石大桥并与礐石大桥互联互通、跨梅溪河连接牛田洋片区沿大堤布线，与牛田洋快速通道辅道平面交叉。？终点位于潮汕环线高速公路桥底。线路里程长约11.9公里。项目全线采用双向六车道一级公路标准兼城市主干路技术？标准，设计速度60公里小时。起点至梅溪河段采用双向六车道桥梁断面对接现状海滨路，两侧各增设双车道辅道，主线桥梁标准横断面宽度为26.5米，地面辅道单幅宽8.0米。跨梅溪河主桥段断面总宽？26.5米。牛田洋至终点段采用堤路结合，结合景观设计</v>
          </cell>
          <cell r="G29" t="str">
            <v>汕头高速公路公司</v>
          </cell>
          <cell r="H29" t="str">
            <v>0206城市停车场</v>
          </cell>
          <cell r="I29" t="str">
            <v>0406停车场建设</v>
          </cell>
          <cell r="J29" t="str">
            <v>在建</v>
          </cell>
          <cell r="K29" t="str">
            <v>2020</v>
          </cell>
          <cell r="L29">
            <v>4</v>
          </cell>
          <cell r="M29" t="str">
            <v>2020-08</v>
          </cell>
          <cell r="N29" t="str">
            <v>2023-08</v>
          </cell>
          <cell r="O29" t="str">
            <v>汕头高速公路公司</v>
          </cell>
          <cell r="P29" t="str">
            <v>18国有企业</v>
          </cell>
          <cell r="Q29" t="str">
            <v>P20440500-0119</v>
          </cell>
        </row>
        <row r="30">
          <cell r="E30" t="str">
            <v>汕头高新区莲塘工业区基础设施及污水管网升级改造</v>
          </cell>
          <cell r="F30" t="str">
            <v>建设内容包括片区内横一路、横二路、阳光路、东四路、经三路、进站路、经四路、东二路、狮山路、经六路、华美路等共计11条道路及配套的雨水、污水管道设施提升改造，道路建设总长约6200米，包括涵洞、交通标志、标线、给水、排水、照明、电力、绿化等配套设施，总投资约3.6亿元。
</v>
          </cell>
          <cell r="G30" t="str">
            <v>汕头市高新技术开发区管委会</v>
          </cell>
          <cell r="H30" t="str">
            <v>0802产业园区基础设施</v>
          </cell>
          <cell r="I30" t="str">
            <v>0409产业园区基础设施</v>
          </cell>
          <cell r="J30" t="str">
            <v>在建</v>
          </cell>
          <cell r="K30" t="str">
            <v>2020</v>
          </cell>
          <cell r="L30">
            <v>3</v>
          </cell>
          <cell r="M30" t="str">
            <v>2020-07</v>
          </cell>
          <cell r="N30" t="str">
            <v>2022-12</v>
          </cell>
          <cell r="O30" t="str">
            <v>汕头高新技术产业开发区管理委员会</v>
          </cell>
          <cell r="P30" t="str">
            <v>0199其他一般公共服务部门</v>
          </cell>
          <cell r="Q30" t="str">
            <v>P20440500-0115</v>
          </cell>
        </row>
        <row r="31">
          <cell r="E31" t="str">
            <v>南澳县渔民转产转业科研培训基地填海工程</v>
          </cell>
          <cell r="F31" t="str">
            <v>本项目位于南澳岛西部，长山尾粗沙至大猴澳海域，计划建设南澳县渔民转产转业科研培训基地，包括海洋生态环境监测中心、海产高技术中试基地、渔业科研培训基地、海峡两岸渔业科技合作示范中心等。拟通过围填海形式形成陆域面积33.62万㎡，建设护岸总长2846.7m，其中西护岸长361.4m，北护岸长1035.4m，东护岸长277.7m，南护岸长1172.2m。</v>
          </cell>
          <cell r="G31" t="str">
            <v>南澳县海洋生态文明示范区建设管理中心</v>
          </cell>
          <cell r="H31" t="str">
            <v>0402水利</v>
          </cell>
          <cell r="I31" t="str">
            <v>150301防汛抗旱水利提升工程</v>
          </cell>
          <cell r="J31" t="str">
            <v>在建</v>
          </cell>
          <cell r="K31" t="str">
            <v>2019</v>
          </cell>
          <cell r="L31">
            <v>3</v>
          </cell>
          <cell r="M31" t="str">
            <v>2020-12</v>
          </cell>
          <cell r="N31" t="str">
            <v>2022-01</v>
          </cell>
          <cell r="O31" t="str">
            <v>南澳县海洋生态文明示范区建设管理中心</v>
          </cell>
          <cell r="P31" t="str">
            <v>1502其他部门</v>
          </cell>
          <cell r="Q31" t="str">
            <v>P19440500-0153</v>
          </cell>
        </row>
        <row r="32">
          <cell r="E32" t="str">
            <v>汕头技师学院职业技能实训基地及配套建设工程项目</v>
          </cell>
          <cell r="F32" t="str">
            <v>项目用地面积31584.128平方米（约47.38亩），总建筑面积58783.13平方米,其中地上建筑面积52983.13平方米，地下建筑面积5800平方米。新建建筑包括教学实训楼5幢，学生食堂1幢，学生公寓3幢；配套设施包括道路、景观绿化、休闲空间、大门、围墙等；安装项目包括给排水系统、供电系统、暖通系统、弱电智能系统、消防报警系统。</v>
          </cell>
          <cell r="G32" t="str">
            <v>汕头技师学院</v>
          </cell>
          <cell r="H32" t="str">
            <v>060202职业教育</v>
          </cell>
          <cell r="I32" t="str">
            <v>0904职业教育</v>
          </cell>
          <cell r="J32" t="str">
            <v>未开工</v>
          </cell>
          <cell r="K32" t="str">
            <v>2021</v>
          </cell>
          <cell r="L32">
            <v>6</v>
          </cell>
          <cell r="M32" t="str">
            <v>2021-12</v>
          </cell>
          <cell r="N32" t="str">
            <v>2025-12</v>
          </cell>
          <cell r="O32" t="str">
            <v>汕头技师学院</v>
          </cell>
          <cell r="P32" t="str">
            <v>0101人大</v>
          </cell>
          <cell r="Q32" t="str">
            <v>P21440500-0011</v>
          </cell>
        </row>
        <row r="33">
          <cell r="E33" t="str">
            <v>粤东物资储备中心建设项目</v>
          </cell>
          <cell r="F33" t="str">
            <v> 项目建设集物资储备、储备应急调度指挥、办公管理为一体的粤东救灾物资储备中心，总建设面积12190平方米，计容建筑面积10360平方米，其中库房和生产辅助用房1幢（4层）、建筑面积约9812平方米，主要功能为救灾物资和成品粮的存放，设备维修、清洗缝补救灾物资，管理用房和附属用房1幢（3层）建筑面积约548平方米；不计容建筑面积1830平方米。项目计划2020年4月动工实施建设，施工工期约12个月。</v>
          </cell>
          <cell r="G33" t="str">
            <v>汕头市发展和改革局</v>
          </cell>
          <cell r="H33" t="str">
            <v>0605其他社会事业</v>
          </cell>
          <cell r="I33" t="str">
            <v>1399其他社会保障</v>
          </cell>
          <cell r="J33" t="str">
            <v>在建</v>
          </cell>
          <cell r="K33" t="str">
            <v>2019</v>
          </cell>
          <cell r="L33">
            <v>2</v>
          </cell>
          <cell r="M33" t="str">
            <v>2020-04</v>
          </cell>
          <cell r="N33" t="str">
            <v>2022-12</v>
          </cell>
          <cell r="O33" t="str">
            <v>汕头市发展和改革局</v>
          </cell>
          <cell r="P33" t="str">
            <v>0101人大</v>
          </cell>
          <cell r="Q33" t="str">
            <v>P19440500-0155</v>
          </cell>
        </row>
        <row r="34">
          <cell r="E34" t="str">
            <v>新建广梅汕铁路汕头站至广澳港区铁路</v>
          </cell>
          <cell r="F34" t="str">
            <v>1.汕头北站至汕头站，线路全长7.71公里，为利用既有线；2.广梅汕铁路汕头站（不含）至濠江段新建一级铁路，起自广梅汕铁路汕头站，终至预留城际濠江北咽喉，线路全长11.274公里，本项目设计范围长度为10.707公里。3.濠江至广澳港段新建专用线，起自预留濠江站北端区间，终至广澳港区，线路长度为5.71公里。</v>
          </cell>
          <cell r="G34" t="str">
            <v>汕头市投资控股集团有限公司</v>
          </cell>
          <cell r="H34" t="str">
            <v>0201铁路</v>
          </cell>
          <cell r="I34" t="str">
            <v>0101铁路干线</v>
          </cell>
          <cell r="J34" t="str">
            <v>未开工</v>
          </cell>
          <cell r="K34" t="str">
            <v>2021</v>
          </cell>
          <cell r="L34">
            <v>5</v>
          </cell>
          <cell r="M34" t="str">
            <v>2021-12</v>
          </cell>
          <cell r="N34" t="str">
            <v>2025-12</v>
          </cell>
          <cell r="O34" t="str">
            <v>汕头市投资控股集团有限公司</v>
          </cell>
          <cell r="P34" t="str">
            <v>18国有企业</v>
          </cell>
          <cell r="Q34" t="str">
            <v>P21440500-0005</v>
          </cell>
        </row>
        <row r="35">
          <cell r="E35" t="str">
            <v>昆仑山路（汕汾路-中阳大道）改造工程项目</v>
          </cell>
          <cell r="F35" t="str">
            <v>昆仑山路（汕汾路-中阳大道）改造工程，起于汕汾路、止于中阳大道，道路全长约7.4公里，规划红线宽度为40至60米，采用城市主干道标准、双向六车道布置，设计速度为50千米/小时。建设内容主要包括道路工程（含沟渠挡墙）、桥涵工程、交通工程、给水工程、排水工程、照明工程、电力通信缆线管廊工程、绿化工程、管线迁改工程、过渡期管线临时工程等。</v>
          </cell>
          <cell r="G35" t="str">
            <v>龙湖区住房和城乡建设局</v>
          </cell>
          <cell r="H35" t="str">
            <v>0802产业园区基础设施</v>
          </cell>
          <cell r="I35" t="str">
            <v>0409产业园区基础设施</v>
          </cell>
          <cell r="J35" t="str">
            <v>在建</v>
          </cell>
          <cell r="K35" t="str">
            <v>2019</v>
          </cell>
          <cell r="L35">
            <v>3</v>
          </cell>
          <cell r="M35" t="str">
            <v>2020-04</v>
          </cell>
          <cell r="N35" t="str">
            <v>2022-01</v>
          </cell>
          <cell r="O35" t="str">
            <v>龙湖区住房和城乡建设局</v>
          </cell>
          <cell r="P35" t="str">
            <v>0199其他一般公共服务部门</v>
          </cell>
          <cell r="Q35" t="str">
            <v>P19440507-0028</v>
          </cell>
        </row>
        <row r="36">
          <cell r="E36" t="str">
            <v>龙湖区鸥汀背寨特色文化旅游基础设施及配套项目</v>
          </cell>
          <cell r="F36" t="str">
            <v>建设鸥汀背寨特色文化旅游基础设施及配套项目，面积约十万平方米。1、建设红色文化旅游项目，配套文化旅游设施、田园生态旅游设施；2、恢复部分鸥汀背寨的建筑物原貌，历史文化修复与保护；3、结合乡村振兴，打造鸥汀背寨的生态环境，配套旅游设施（含接待服务中心、公共停车场、充电桩以及旅游公厕）；4、建成四个停车楼和两个市场；5、辖区九条沟渠以及沟渠两岸进行改造提升，以及内涝整治及雨污分流改造，综合市场改造。</v>
          </cell>
          <cell r="G36" t="str">
            <v>龙湖区鸥汀街道办事处</v>
          </cell>
          <cell r="H36" t="str">
            <v>0604文化旅游</v>
          </cell>
          <cell r="I36" t="str">
            <v>1101文化旅游</v>
          </cell>
          <cell r="J36" t="str">
            <v>未开工</v>
          </cell>
          <cell r="K36" t="str">
            <v>2021</v>
          </cell>
          <cell r="L36">
            <v>3</v>
          </cell>
          <cell r="M36" t="str">
            <v>2022-09</v>
          </cell>
          <cell r="N36" t="str">
            <v>2025-03</v>
          </cell>
          <cell r="O36" t="str">
            <v>鸥汀街道办事处</v>
          </cell>
          <cell r="P36" t="str">
            <v>0103政府办公厅（室）及相关机构</v>
          </cell>
          <cell r="Q36" t="str">
            <v>P21440507-0012</v>
          </cell>
        </row>
        <row r="37">
          <cell r="E37" t="str">
            <v>汕头市龙湖区鸥汀片区水环境综合整治工程</v>
          </cell>
          <cell r="F37" t="str">
            <v>计划对鸥汀片区13条渠道两岸加固、拓宽、清淤、排涝标准按20年一遇一天排干设计，重建、新建水闸6座，重建、新建分水涵闸7座，分水涵14座。项目建设能有效提高当地防灾抗灾能力，改善农田灌溉面积约2万亩，提高粮食产量，增加农民收入，带动当地土地开发开发利用，有效拉动当地经济发展，扩大内需。</v>
          </cell>
          <cell r="G37" t="str">
            <v>龙湖区水务局</v>
          </cell>
          <cell r="H37" t="str">
            <v>0402水利</v>
          </cell>
          <cell r="I37" t="str">
            <v>150305河道整治</v>
          </cell>
          <cell r="J37" t="str">
            <v>未开工</v>
          </cell>
          <cell r="K37" t="str">
            <v>2020</v>
          </cell>
          <cell r="L37">
            <v>5</v>
          </cell>
          <cell r="M37" t="str">
            <v>2022-03</v>
          </cell>
          <cell r="N37" t="str">
            <v>2025-03</v>
          </cell>
          <cell r="O37" t="str">
            <v>龙湖区水务局</v>
          </cell>
          <cell r="P37" t="str">
            <v>1003水利部门</v>
          </cell>
          <cell r="Q37" t="str">
            <v>P20440507-0029</v>
          </cell>
        </row>
        <row r="38">
          <cell r="E38" t="str">
            <v>汕头市龙湖区“新海·景”乡村振兴示范带工程</v>
          </cell>
          <cell r="F38" t="str">
            <v>1、大兴村现代种植基地项目占地面积100亩，建设项目主要包括创意景观农田改造、花卉种植区、农活体验区及入村主干道两侧房屋外立面改造。2、十一合艺术村建设项目，规划总面积约55000平方米。3、农产品贸易区工程主要位于东升村及东南村，其中东升村农贸综合市场为改造工程，规划总建筑面积约25000平方米，东南村农贸综合市场为新建工程，规划总建筑面积约15000平方米。4、道路改造提升工程，建设总长度约26km。5、沟渠护岸工程，总长度约6.3km。</v>
          </cell>
          <cell r="G38" t="str">
            <v>龙湖区新海街道办事处</v>
          </cell>
          <cell r="H38" t="str">
            <v>0401农业</v>
          </cell>
          <cell r="I38" t="str">
            <v>150103现代农业示范项目</v>
          </cell>
          <cell r="J38" t="str">
            <v>未开工</v>
          </cell>
          <cell r="K38" t="str">
            <v>2022</v>
          </cell>
          <cell r="L38">
            <v>0</v>
          </cell>
          <cell r="M38" t="str">
            <v>2022-08</v>
          </cell>
          <cell r="N38" t="str">
            <v>2024-12</v>
          </cell>
          <cell r="O38" t="str">
            <v>汕头市龙湖区新海街道办事处</v>
          </cell>
          <cell r="P38" t="str">
            <v>0103政府办公厅（室）及相关机构</v>
          </cell>
          <cell r="Q38" t="str">
            <v>P22440507-0016</v>
          </cell>
        </row>
        <row r="39">
          <cell r="E39" t="str">
            <v>汕头市龙湖区疾病预防控制中心新建工程项目</v>
          </cell>
          <cell r="F39" t="str">
            <v>项目用地面积为1928.3平方米，拟建设地面10层，地下2层，建筑面积约7745平方米的业务办公楼，房屋建筑由实验用房、业务用房、保障用房、行政用房和特殊用途实验用房等。项目包括房屋建筑、配套设施和场地建设。项目收益来源为财政补贴、体检中心服务性收入、卫生检验中心服务性收入、预防接种门诊、租金收入和停车场收入等。</v>
          </cell>
          <cell r="G39" t="str">
            <v>汕头市龙湖区疾病预防控制中心</v>
          </cell>
          <cell r="H39" t="str">
            <v>060102公共卫生设施</v>
          </cell>
          <cell r="I39" t="str">
            <v>1203公共卫生设施</v>
          </cell>
          <cell r="J39" t="str">
            <v>未开工</v>
          </cell>
          <cell r="K39" t="str">
            <v>2021</v>
          </cell>
          <cell r="L39">
            <v>2</v>
          </cell>
          <cell r="M39" t="str">
            <v>2022-03</v>
          </cell>
          <cell r="N39" t="str">
            <v>2023-12</v>
          </cell>
          <cell r="O39" t="str">
            <v>汕头市龙湖区疾病预防控制中心</v>
          </cell>
          <cell r="P39" t="str">
            <v>0701医疗卫生管理部门</v>
          </cell>
          <cell r="Q39" t="str">
            <v>P21440507-0009</v>
          </cell>
        </row>
        <row r="40">
          <cell r="E40" t="str">
            <v>红坟关沟渠—上溪仔沟样板河道建设工程</v>
          </cell>
          <cell r="F40" t="str">
            <v>提升2条河涌样板河道建设，总长7.8km，新建污水管线约8.5km，污水提升泵站一座，河道清淤约27600m3，河道岸线生态修复、堤岸改造长度约8.9km。项目投资概算总投资13833.73万元。完善红坟关线—上溪仔沟流域范围内污水管网系统，填补管网空白区，逐步取消一体化处理设施，改善水体水质，提升水环境，恢复水生态系统，同时建设项目范围内配套停车及预设性基础设施等，运用海绵城市建设理念将红坟关线—上溪仔沟打造优美、宜人、生态、特色文化休闲空间。</v>
          </cell>
          <cell r="G40" t="str">
            <v>龙湖区水务局</v>
          </cell>
          <cell r="H40" t="str">
            <v>0802产业园区基础设施</v>
          </cell>
          <cell r="I40" t="str">
            <v>0409产业园区基础设施</v>
          </cell>
          <cell r="J40" t="str">
            <v>未开工</v>
          </cell>
          <cell r="K40" t="str">
            <v>2021</v>
          </cell>
          <cell r="L40">
            <v>2</v>
          </cell>
          <cell r="M40" t="str">
            <v>2021-12</v>
          </cell>
          <cell r="N40" t="str">
            <v>2022-05</v>
          </cell>
          <cell r="O40" t="str">
            <v>龙湖区水务局</v>
          </cell>
          <cell r="P40" t="str">
            <v>1003水利部门</v>
          </cell>
          <cell r="Q40" t="str">
            <v>P21440507-0001</v>
          </cell>
        </row>
        <row r="41">
          <cell r="E41" t="str">
            <v>汕头市龙湖工业区基础设施项目</v>
          </cell>
          <cell r="F41" t="str">
            <v>龙湖工业区基础设施项目占地75000平方米，项目改造建筑面积30万平方米，项目总投资62000万元，项目建设内容包括海绵城市建设，雨污分流、供热管网，区间路建设及相应厂房改造。建设期限：三年。其中第一期计划建设二幢厂房及一幢人才公寓，总用地面积为20357平方米，总建筑面积为116568.69平方米。</v>
          </cell>
          <cell r="G41" t="str">
            <v>广东省汕头经济特区建设（集团）公司</v>
          </cell>
          <cell r="H41" t="str">
            <v>0802产业园区基础设施</v>
          </cell>
          <cell r="I41" t="str">
            <v>0409产业园区基础设施</v>
          </cell>
          <cell r="J41" t="str">
            <v>未开工</v>
          </cell>
          <cell r="K41" t="str">
            <v>2021</v>
          </cell>
          <cell r="L41">
            <v>2</v>
          </cell>
          <cell r="M41" t="str">
            <v>2022-09</v>
          </cell>
          <cell r="N41" t="str">
            <v>2025-10</v>
          </cell>
          <cell r="O41" t="str">
            <v>广东省汕头经济特区建设（集团）公司</v>
          </cell>
          <cell r="P41" t="str">
            <v>18国有企业</v>
          </cell>
          <cell r="Q41" t="str">
            <v>P21440507-0013</v>
          </cell>
        </row>
        <row r="42">
          <cell r="E42" t="str">
            <v>汕头市龙湖区保障性租赁住房项目</v>
          </cell>
          <cell r="F42" t="str">
            <v>汕头市龙湖区保障性租赁住房项目计划拆除场地现有构筑物，拟新建保障性租赁住房约540套及相关配套等。建设内容为建筑工程、结构工程、给排水工程、电气工程、绿化工程、室外地面硬化、室外水电改造及相关配套等。</v>
          </cell>
          <cell r="G42" t="str">
            <v>龙湖区住房和城乡建设局</v>
          </cell>
          <cell r="H42" t="str">
            <v>0902保障性租赁住房</v>
          </cell>
          <cell r="I42" t="str">
            <v>0602保障性租赁住房</v>
          </cell>
          <cell r="J42" t="str">
            <v>未开工</v>
          </cell>
          <cell r="K42" t="str">
            <v>2022</v>
          </cell>
          <cell r="L42">
            <v>0</v>
          </cell>
          <cell r="M42" t="str">
            <v>2022-09</v>
          </cell>
          <cell r="N42" t="str">
            <v>2025-12</v>
          </cell>
          <cell r="O42" t="str">
            <v>汕头市龙湖区住房和城乡建设局</v>
          </cell>
          <cell r="P42" t="str">
            <v>0199其他一般公共服务部门</v>
          </cell>
          <cell r="Q42" t="str">
            <v>P22440507-0014</v>
          </cell>
        </row>
        <row r="43">
          <cell r="E43" t="str">
            <v>汕头市龙湖区农村人居环境整治</v>
          </cell>
          <cell r="F43" t="str">
            <v>龙湖区农村人居环境整治项目（7.8亿元）建设内容：坚持规划引领，典型示范，因地制宜对全区的乡村道路开展硬底化提升和配套建设，沿途绿化亮化，全面开展乡村风貌提升和卫生公厕等基础设施建设，做到精准提升，串珠成链，全面打造具有潮汕韵味、龙湖特色的精美乡村。</v>
          </cell>
          <cell r="G43" t="str">
            <v>龙湖区农业局</v>
          </cell>
          <cell r="H43" t="str">
            <v>0401农业</v>
          </cell>
          <cell r="I43" t="str">
            <v>150106农村人居环境整治</v>
          </cell>
          <cell r="J43" t="str">
            <v>未开工</v>
          </cell>
          <cell r="K43" t="str">
            <v>2021</v>
          </cell>
          <cell r="L43">
            <v>0</v>
          </cell>
          <cell r="M43" t="str">
            <v>2022-01</v>
          </cell>
          <cell r="N43" t="str">
            <v>2023-12</v>
          </cell>
          <cell r="O43" t="str">
            <v>龙湖区农业局</v>
          </cell>
          <cell r="P43" t="str">
            <v>1001农业部门</v>
          </cell>
          <cell r="Q43" t="str">
            <v>P21440507-0018</v>
          </cell>
        </row>
        <row r="44">
          <cell r="E44" t="str">
            <v>汕头市龙湖区第二人民医院门诊大楼改建工程</v>
          </cell>
          <cell r="F44" t="str">
            <v>汕头市龙湖区第二人民医院计划建设一幢13层的门诊楼，每层约550平方米，总面积约6000平方米。项目建成后配套科室：收费处、西药房、中药房、B超、心电图、碎石室、检验中心、PCR实验室、导医服务中心、信息中心、药库。</v>
          </cell>
          <cell r="G44" t="str">
            <v>汕头市龙湖区第二人民医院</v>
          </cell>
          <cell r="H44" t="str">
            <v>060102公共卫生设施</v>
          </cell>
          <cell r="I44" t="str">
            <v>1201公立医院</v>
          </cell>
          <cell r="J44" t="str">
            <v>未开工</v>
          </cell>
          <cell r="K44" t="str">
            <v>2022</v>
          </cell>
          <cell r="L44">
            <v>0</v>
          </cell>
          <cell r="M44" t="str">
            <v>2022-09</v>
          </cell>
          <cell r="N44" t="str">
            <v>2023-11</v>
          </cell>
          <cell r="O44" t="str">
            <v>汕头市龙湖区第二人民医院</v>
          </cell>
          <cell r="P44" t="str">
            <v>0799其他医疗卫生部门</v>
          </cell>
          <cell r="Q44" t="str">
            <v>P22440507-0007</v>
          </cell>
        </row>
        <row r="45">
          <cell r="E45" t="str">
            <v>汕头市龙湖区龙盛、龙新产业园区配套建设</v>
          </cell>
          <cell r="F45" t="str">
            <v>由4项组成，分别为金新北路东延建设、社东路改造建设、浦江路改造建设、智能停车场建设。金新北路北延，嵩山路至泰山路段，长约1100米，宽约25米；社东路提升，长约950米，两侧安装路缘石及铺设步道砖各2米宽，铺设排水管道等；浦江西路提升，宽20米，长1000米，铺设步道各2米宽，建设雨污分流等；在周厝塭、夏桂埔、如龙、泰龙社区建设智能停车场，拟设车位160个/停车场，共计640个车位。</v>
          </cell>
          <cell r="G45" t="str">
            <v>龙祥街道办事处</v>
          </cell>
          <cell r="H45" t="str">
            <v>0802产业园区基础设施</v>
          </cell>
          <cell r="I45" t="str">
            <v>0409产业园区基础设施</v>
          </cell>
          <cell r="J45" t="str">
            <v>未开工</v>
          </cell>
          <cell r="K45" t="str">
            <v>2020</v>
          </cell>
          <cell r="L45">
            <v>3</v>
          </cell>
          <cell r="M45" t="str">
            <v>2022-09</v>
          </cell>
          <cell r="N45" t="str">
            <v>2028-09</v>
          </cell>
          <cell r="O45" t="str">
            <v>龙湖区住房和城乡建设局</v>
          </cell>
          <cell r="P45" t="str">
            <v>0103政府办公厅（室）及相关机构</v>
          </cell>
          <cell r="Q45" t="str">
            <v>P20440507-0025</v>
          </cell>
        </row>
        <row r="46">
          <cell r="E46" t="str">
            <v>龙湖东部产业园区基础配套及设施项目</v>
          </cell>
          <cell r="F46" t="str">
            <v>为龙湖东部产业园基础配套及设施项目，外砂路（国道-东横路口）道路改造工程长约2.25公里，规划红线宽度42米、老汕樟路（下埠桥闸-国道）道路改造工程长约0.65公里，红线宽度14米、南岭路（金鸿公路-东海岸大道）道路工程全长约2.4公里、韩津路（金鸿公路-中阳大道）工程长度约2.1公里，宽52米。主要包括道路、交通、给水、雨水、污</v>
          </cell>
          <cell r="G46" t="str">
            <v>龙湖区住房和城乡建设局</v>
          </cell>
          <cell r="H46" t="str">
            <v>0802产业园区基础设施</v>
          </cell>
          <cell r="I46" t="str">
            <v>0409产业园区基础设施</v>
          </cell>
          <cell r="J46" t="str">
            <v>未开工</v>
          </cell>
          <cell r="K46" t="str">
            <v>2020</v>
          </cell>
          <cell r="L46">
            <v>2</v>
          </cell>
          <cell r="M46" t="str">
            <v>2022-03</v>
          </cell>
          <cell r="N46" t="str">
            <v>2023-09</v>
          </cell>
          <cell r="O46" t="str">
            <v>龙湖区住房和城乡建设局</v>
          </cell>
          <cell r="P46" t="str">
            <v>0199其他一般公共服务部门</v>
          </cell>
          <cell r="Q46" t="str">
            <v>P20440507-0026</v>
          </cell>
        </row>
        <row r="47">
          <cell r="E47" t="str">
            <v>汕头市龙湖区北片区价值创新园建设项目</v>
          </cell>
          <cell r="F47" t="str">
            <v>汕头市龙湖区北片区价值创新园建设项目建设总投资为49,983.03万元，计划建设智慧通用厂房约10万平方米、产业创新中心约2万平方米，以及配套仓储物流3万平方米、道路（含市政公用管线）约2公里以及停车场等设施。</v>
          </cell>
          <cell r="G47" t="str">
            <v>龙湖区鸥汀街道办事处</v>
          </cell>
          <cell r="H47" t="str">
            <v>0802产业园区基础设施</v>
          </cell>
          <cell r="I47" t="str">
            <v>0409产业园区基础设施</v>
          </cell>
          <cell r="J47" t="str">
            <v>未开工</v>
          </cell>
          <cell r="K47" t="str">
            <v>2022</v>
          </cell>
          <cell r="L47">
            <v>0</v>
          </cell>
          <cell r="M47" t="str">
            <v>2022-08</v>
          </cell>
          <cell r="N47" t="str">
            <v>2025-07</v>
          </cell>
          <cell r="O47" t="str">
            <v>龙湖区鸥汀街道办事处</v>
          </cell>
          <cell r="P47" t="str">
            <v>0103政府办公厅（室）及相关机构</v>
          </cell>
          <cell r="Q47" t="str">
            <v>P22440507-0011</v>
          </cell>
        </row>
        <row r="48">
          <cell r="E48" t="str">
            <v>龙湖区粮食储备库项目</v>
          </cell>
          <cell r="F48" t="str">
            <v>本项目建设粮食储备智能仓库仓容规模小麦9.14万吨（稻谷6.70万吨），食品储备冷冻仓库仓容1万吨，粮食加工车间日产量100吨，物流仓储，库区配套等。项目规划用地面积64518.9平方米，总建筑面积67971平方米，其中粮食仓库8幢，均为单层，建筑面积16128平方米（2.0倍计容，为32256平方米）；冷库、物资库1幢，3层，建筑面积12960平方米；粮食加工车间1幢，单层，建筑面积924平方米；综合业务用房1幢，4层，建筑面积6912平方米；机械库1幢，单层，建筑面积998平方米；制氮及配电房1幢，单</v>
          </cell>
          <cell r="G48" t="str">
            <v>龙湖区发展和改革局</v>
          </cell>
          <cell r="H48" t="str">
            <v>0605其他社会事业</v>
          </cell>
          <cell r="I48" t="str">
            <v>1399其他社会保障</v>
          </cell>
          <cell r="J48" t="str">
            <v>未开工</v>
          </cell>
          <cell r="K48" t="str">
            <v>2022</v>
          </cell>
          <cell r="L48">
            <v>0</v>
          </cell>
          <cell r="M48" t="str">
            <v>2022-09</v>
          </cell>
          <cell r="N48" t="str">
            <v>2025-12</v>
          </cell>
          <cell r="O48" t="str">
            <v>汕头市龙湖区发展和改革局（汕头市龙湖区粮食和物资储备局）</v>
          </cell>
          <cell r="P48" t="str">
            <v>0104发展与改革部门</v>
          </cell>
          <cell r="Q48" t="str">
            <v>P22440507-0012</v>
          </cell>
        </row>
        <row r="49">
          <cell r="E49" t="str">
            <v>汕头龙湖区文化旅游公共服务保障设施建设项目（第一期）</v>
          </cell>
          <cell r="F49" t="str">
            <v>主要包括特区文化、滨海文化、乡俗文化、生态文化等旅游设施项目。其中：1）旅游设施项目，主要包括文化场馆约、珠江美食街特色改造、金鸿公路美食特区改造、妈屿岛全域旅游配套服务建设、潮海关别墅旧址文物修缮活化、妈屿对外开放史展览馆、蓬中古村落旅游示范区建设、大衙古村落旅游示范区建设、乡村旅游线路基础设施改造等；2）配套设施项目，包括旅游配套交通道路、12处游客服务中心、13处驿站、12处旅游停车场、旅游公厕、智慧旅游数据中心及全域旅游标识系统。</v>
          </cell>
          <cell r="G49" t="str">
            <v>龙湖区文广旅体局</v>
          </cell>
          <cell r="H49" t="str">
            <v>0604文化旅游</v>
          </cell>
          <cell r="I49" t="str">
            <v>1101文化旅游</v>
          </cell>
          <cell r="J49" t="str">
            <v>未开工</v>
          </cell>
          <cell r="K49" t="str">
            <v>2022</v>
          </cell>
          <cell r="L49">
            <v>0</v>
          </cell>
          <cell r="M49" t="str">
            <v>2022-07</v>
          </cell>
          <cell r="N49" t="str">
            <v>2025-06</v>
          </cell>
          <cell r="O49" t="str">
            <v>龙湖区文广旅体局</v>
          </cell>
          <cell r="P49" t="str">
            <v>0501文化部门</v>
          </cell>
          <cell r="Q49" t="str">
            <v>P22440507-0006</v>
          </cell>
        </row>
        <row r="50">
          <cell r="E50" t="str">
            <v>汕头市龙湖人民医院住院综合楼改扩建工程</v>
          </cell>
          <cell r="F50" t="str">
            <v>拆除原有院内康复楼、附属楼旧建筑物，在此用地上建设地下二层、地面十一层的住院综合大楼，扩建总面积13520平方米，该大楼地上各层将与原十一层高的住院大楼各层内部打通连接。配套水电消防设施、医疗气体系统、空气净化系统、智能化系统、电梯及医疗设备等，同时对室外管道及道路进行改造。建成后实际增加使用面积约10758平方米、增加病床约265张，增加停车位约200个。
</v>
          </cell>
          <cell r="G50" t="str">
            <v>龙湖医院</v>
          </cell>
          <cell r="H50" t="str">
            <v>060102公共卫生设施</v>
          </cell>
          <cell r="I50" t="str">
            <v>1201公立医院</v>
          </cell>
          <cell r="J50" t="str">
            <v>未开工</v>
          </cell>
          <cell r="K50" t="str">
            <v>2021</v>
          </cell>
          <cell r="L50">
            <v>2</v>
          </cell>
          <cell r="M50" t="str">
            <v>2022-06</v>
          </cell>
          <cell r="N50" t="str">
            <v>2025-06</v>
          </cell>
          <cell r="O50" t="str">
            <v>龙湖医院</v>
          </cell>
          <cell r="P50" t="str">
            <v>0701医疗卫生管理部门</v>
          </cell>
          <cell r="Q50" t="str">
            <v>P21440507-0014</v>
          </cell>
        </row>
        <row r="51">
          <cell r="E51" t="str">
            <v>汕头市龙湖区北部农业观光园项目</v>
          </cell>
          <cell r="F51" t="str">
            <v>汕头市龙湖区北部农业观光园项目主要建设范围包括凤窖社区、南社社区、大衙社区农业观光园配建设及红色旅游线路提升。其中农业观光园配套建设面积约2400亩，建设内容包括机耕路建设、排灌渠建设及疏导、农业实验室建设、温室大棚建设、场地清理及平整等。</v>
          </cell>
          <cell r="G51" t="str">
            <v>龙湖区龙华街道办事处</v>
          </cell>
          <cell r="H51" t="str">
            <v>0401农业</v>
          </cell>
          <cell r="I51" t="str">
            <v>1504特色小镇建设</v>
          </cell>
          <cell r="J51" t="str">
            <v>未开工</v>
          </cell>
          <cell r="K51" t="str">
            <v>2022</v>
          </cell>
          <cell r="L51">
            <v>0</v>
          </cell>
          <cell r="M51" t="str">
            <v>2022-09</v>
          </cell>
          <cell r="N51" t="str">
            <v>2025-09</v>
          </cell>
          <cell r="O51" t="str">
            <v>汕头市龙湖区龙华街道</v>
          </cell>
          <cell r="P51" t="str">
            <v>0103政府办公厅（室）及相关机构</v>
          </cell>
          <cell r="Q51" t="str">
            <v>P22440507-0017</v>
          </cell>
        </row>
        <row r="52">
          <cell r="E52" t="str">
            <v>汕头市龙湖区第二人民医院医共体集团中医医院及分院建设项目</v>
          </cell>
          <cell r="F52" t="str">
            <v>龙湖区中医医院建设项目一期将龙湖区第三人民医院现有综合楼进行改建配套建筑面积4200 m2，二期建设一座医疗综合大楼总建筑面积为 12040m2；外砂分院建设项目是对现有综合楼6层进行改建配套总建筑面积3600m2；新溪分院建设项目是对现有综合楼进行改建配套总建设面积12787m2。</v>
          </cell>
          <cell r="G52" t="str">
            <v>汕头市龙湖区第二人民医院</v>
          </cell>
          <cell r="H52" t="str">
            <v>060102公共卫生设施</v>
          </cell>
          <cell r="I52" t="str">
            <v>1201公立医院</v>
          </cell>
          <cell r="J52" t="str">
            <v>未开工</v>
          </cell>
          <cell r="K52" t="str">
            <v>2021</v>
          </cell>
          <cell r="L52">
            <v>2</v>
          </cell>
          <cell r="M52" t="str">
            <v>2022-07</v>
          </cell>
          <cell r="N52" t="str">
            <v>2024-06</v>
          </cell>
          <cell r="O52" t="str">
            <v>汕头市龙湖区第二人民医院</v>
          </cell>
          <cell r="P52" t="str">
            <v>0799其他医疗卫生部门</v>
          </cell>
          <cell r="Q52" t="str">
            <v>P21440507-0011</v>
          </cell>
        </row>
        <row r="53">
          <cell r="E53" t="str">
            <v>汕头市龙湖区北片区旅游基础设施及综合服务配套建设项目</v>
          </cell>
          <cell r="F53" t="str">
            <v>主要包括旅游基础设施、精品线路打造及综合服务配套建设等。其中：（1）旅游基础设施，包括梅溪河东岸碧道建设约7.4公里、农业公园建设约200亩、彩色稻田建设约240亩、高铁及潮汕大桥桥堍特色空间建设约74亩、旦家园古渡码头建设面积约14亩、村落民俗风情特色营造、红色文化旅游设施建设，以及完善配套道路约8公里；（2）精品线路打造，包括游船航线、车行游线、慢行游线等；（3）综合服务配套建设，包括红色革命纪念馆建筑面积约5000平方米、田园综合服务中心建筑面积约20000平方米、旅游集散中心1处、旅游停车场2处、</v>
          </cell>
          <cell r="G53" t="str">
            <v>龙湖区鸥汀街道办事处</v>
          </cell>
          <cell r="H53" t="str">
            <v>0604文化旅游</v>
          </cell>
          <cell r="I53" t="str">
            <v>1101文化旅游</v>
          </cell>
          <cell r="J53" t="str">
            <v>未开工</v>
          </cell>
          <cell r="K53" t="str">
            <v>2022</v>
          </cell>
          <cell r="L53">
            <v>0</v>
          </cell>
          <cell r="M53" t="str">
            <v>2022-06</v>
          </cell>
          <cell r="N53" t="str">
            <v>2025-02</v>
          </cell>
          <cell r="O53" t="str">
            <v>龙湖区鸥汀街道办事处</v>
          </cell>
          <cell r="P53" t="str">
            <v>0103政府办公厅（室）及相关机构</v>
          </cell>
          <cell r="Q53" t="str">
            <v>P22440507-0010</v>
          </cell>
        </row>
        <row r="54">
          <cell r="E54" t="str">
            <v>汕头市龙湖区第二人民医院医疗综合楼项目二期</v>
          </cell>
          <cell r="F54" t="str">
            <v>汕头市龙湖区第二人民医院医疗综合楼二期在一期的基础上，将重点对手术室、ICU进行深化配套，2-5楼改造为住院病房，整个项目装修面积13798.4 平方米。同时增加停车、热水、供氧、信息系统及医疗设备，主要包括增加CT、MR、奥林巴斯电子胃镜、腹腔镜等医疗设备。</v>
          </cell>
          <cell r="G54" t="str">
            <v>汕头市龙湖区第二人民医院</v>
          </cell>
          <cell r="H54" t="str">
            <v>060102公共卫生设施</v>
          </cell>
          <cell r="I54" t="str">
            <v>1201公立医院</v>
          </cell>
          <cell r="J54" t="str">
            <v>未开工</v>
          </cell>
          <cell r="K54" t="str">
            <v>2021</v>
          </cell>
          <cell r="L54">
            <v>2</v>
          </cell>
          <cell r="M54" t="str">
            <v>2022-07</v>
          </cell>
          <cell r="N54" t="str">
            <v>2023-12</v>
          </cell>
          <cell r="O54" t="str">
            <v>汕头市龙湖区第二人民医院</v>
          </cell>
          <cell r="P54" t="str">
            <v>0799其他医疗卫生部门</v>
          </cell>
          <cell r="Q54" t="str">
            <v>P21440507-0010</v>
          </cell>
        </row>
        <row r="55">
          <cell r="E55" t="str">
            <v>万吉产业园区基础设施及配套项目</v>
          </cell>
          <cell r="F55" t="str">
            <v>为万吉产业园基础设施及配套项目，包括嵩山路（汕樟路-柳河路）道路工程道路长度997米，规划红线宽度40米、龙江路（兴安路-沿江路）道路工程全长约1.1公里，规划红线宽度52米、兴安路（沿江路-汕樟北路）道路工程实施长度约2.4公里、韶山路（汕昆高速-汕樟北路）道路及配套建设工程全长约2.8公里，红线宽度40米、珠峰北路（龙江路-汕樟路）道路工程全长约2160米，规划宽度30米、万吉工业区配套学校项目主要包括1栋六层教学综合楼，建筑面积10800平方米和1栋七层宿舍楼，建筑面积2800平方米。</v>
          </cell>
          <cell r="G55" t="str">
            <v>龙湖区住房和城乡建设局</v>
          </cell>
          <cell r="H55" t="str">
            <v>0802产业园区基础设施</v>
          </cell>
          <cell r="I55" t="str">
            <v>0409产业园区基础设施</v>
          </cell>
          <cell r="J55" t="str">
            <v>未开工</v>
          </cell>
          <cell r="K55" t="str">
            <v>2020</v>
          </cell>
          <cell r="L55">
            <v>2</v>
          </cell>
          <cell r="M55" t="str">
            <v>2021-12</v>
          </cell>
          <cell r="N55" t="str">
            <v>2023-06</v>
          </cell>
          <cell r="O55" t="str">
            <v>龙湖区住房和城乡建设局</v>
          </cell>
          <cell r="P55" t="str">
            <v>0199其他一般公共服务部门</v>
          </cell>
          <cell r="Q55" t="str">
            <v>P20440507-0027</v>
          </cell>
        </row>
        <row r="56">
          <cell r="E56" t="str">
            <v>龙湖珠池创意产业园建设及配套设施</v>
          </cell>
          <cell r="F56" t="str">
            <v>该项目包含三个方面，一是汕充公路地下管网配套设施，包含广商路（韶山路-汕职院）、汕充路（长平东路-中山路，南环街-长平东路）、星湖城北侧区间路（银安街-泰山南路辅路），道路总长2027米，计划建设路面宽度约61米；二是永津路、永益路、金商街、广商街及16条小区路改造工程；三是创意产业园园区道路建设。工程包含下水管道、电力和通讯管网、路面、步道、路灯、绿化等，并在汕充路和中山东路交界建设停车场、充电桩等基础设施。</v>
          </cell>
          <cell r="G56" t="str">
            <v>龙湖区珠池街道办事处</v>
          </cell>
          <cell r="H56" t="str">
            <v>0802产业园区基础设施</v>
          </cell>
          <cell r="I56" t="str">
            <v>0409产业园区基础设施</v>
          </cell>
          <cell r="J56" t="str">
            <v>未开工</v>
          </cell>
          <cell r="K56" t="str">
            <v>2022</v>
          </cell>
          <cell r="L56">
            <v>0</v>
          </cell>
          <cell r="M56" t="str">
            <v>2022-09</v>
          </cell>
          <cell r="N56" t="str">
            <v>2023-09</v>
          </cell>
          <cell r="O56" t="str">
            <v>龙湖区珠池街道办事处</v>
          </cell>
          <cell r="P56" t="str">
            <v>0103政府办公厅（室）及相关机构</v>
          </cell>
          <cell r="Q56" t="str">
            <v>P22440507-0015</v>
          </cell>
        </row>
        <row r="57">
          <cell r="E57" t="str">
            <v>汕头市龙湖区东片区污水干管接驳管道工程</v>
          </cell>
          <cell r="F57" t="str">
            <v>汕头市龙湖区污水干管接驳管道工程：新建接驳污水管DN300至DN600，约27km，解决新溪街道、新海街道、外砂街道和龙华街道四个街道剩余区域（含重点场所）污水末端排口出路，将污水收集送至新溪污水处理厂进行处理；泰山路污水提升一体化泵站工程建设：建设一体化泵站一座，新建管道170米。</v>
          </cell>
          <cell r="G57" t="str">
            <v>龙湖区水务局</v>
          </cell>
          <cell r="H57" t="str">
            <v>0501城镇污水垃圾处理</v>
          </cell>
          <cell r="I57" t="str">
            <v>040406污水处理（城镇）</v>
          </cell>
          <cell r="J57" t="str">
            <v>未开工</v>
          </cell>
          <cell r="K57" t="str">
            <v>2022</v>
          </cell>
          <cell r="L57">
            <v>0</v>
          </cell>
          <cell r="M57" t="str">
            <v>2022-09</v>
          </cell>
          <cell r="N57" t="str">
            <v>2024-09</v>
          </cell>
          <cell r="O57" t="str">
            <v>龙湖区水务局</v>
          </cell>
          <cell r="P57" t="str">
            <v>1003水利部门</v>
          </cell>
          <cell r="Q57" t="str">
            <v>P22440507-0005</v>
          </cell>
        </row>
        <row r="58">
          <cell r="E58" t="str">
            <v>龙湖新溪片区农村人居环境整治及基础设施配套建设项目</v>
          </cell>
          <cell r="F58" t="str">
            <v>主要建设范围为新溪片区9个行政村。1、对沿路农房进行微改造，巷道进行硬化，打造“四小园”小生态版块，配套乡村特色教育设施，共248725㎡，修建河畔公园、田间栈道，改造民俗遗址，配套停车场、充电桩、游客服务中心及标识。2、对三头路、北兴路共21条道路进行修缮，共计79279㎡，对沿线周边公园配套改造，包含路面、排水、及照明工程。3、建设田园综合体基地、农产品生产配送中心，建立智能信息平台以促进辖区农产品销售。4、对太子古庙、祖阴纪念园等八处旅游景点资源，共22177㎡，进行改造。</v>
          </cell>
          <cell r="G58" t="str">
            <v>龙湖区新溪街道办事处</v>
          </cell>
          <cell r="H58" t="str">
            <v>0401农业</v>
          </cell>
          <cell r="I58" t="str">
            <v>150106农村人居环境整治</v>
          </cell>
          <cell r="J58" t="str">
            <v>未开工</v>
          </cell>
          <cell r="K58" t="str">
            <v>2022</v>
          </cell>
          <cell r="L58">
            <v>0</v>
          </cell>
          <cell r="M58" t="str">
            <v>2022-07</v>
          </cell>
          <cell r="N58" t="str">
            <v>2025-04</v>
          </cell>
          <cell r="O58" t="str">
            <v>龙湖区新溪街道办事处</v>
          </cell>
          <cell r="P58" t="str">
            <v>0103政府办公厅（室）及相关机构</v>
          </cell>
          <cell r="Q58" t="str">
            <v>P22440507-0003</v>
          </cell>
        </row>
        <row r="59">
          <cell r="E59" t="str">
            <v>汕头市龙湖区福利院扩建项目</v>
          </cell>
          <cell r="F59" t="str">
            <v>汕头市龙湖区福利院采用公建民营方式建成。该福利院是由龙湖区投资新建改建后，由专业养老机构汕头市粤康养老产业发展有限公司负责投入进行二次装修配套和运营，在承接区政府兜底供养有需求的城乡特困人员的同时，面向社会提供养老服务。项目规划新建楼房2幢及地下停车场，建筑面积14347平方米，设置养老床位359张。</v>
          </cell>
          <cell r="G59" t="str">
            <v>龙湖区民政局</v>
          </cell>
          <cell r="H59" t="str">
            <v>0603养老</v>
          </cell>
          <cell r="I59" t="str">
            <v>1305养老服务机构</v>
          </cell>
          <cell r="J59" t="str">
            <v>未开工</v>
          </cell>
          <cell r="K59" t="str">
            <v>2022</v>
          </cell>
          <cell r="L59">
            <v>0</v>
          </cell>
          <cell r="M59" t="str">
            <v>2022-09</v>
          </cell>
          <cell r="N59" t="str">
            <v>2025-12</v>
          </cell>
          <cell r="O59" t="str">
            <v>龙湖区民政局</v>
          </cell>
          <cell r="P59" t="str">
            <v>0602民政部门</v>
          </cell>
          <cell r="Q59" t="str">
            <v>P22440507-0004</v>
          </cell>
        </row>
        <row r="60">
          <cell r="E60" t="str">
            <v>汕头市龙湖区龙祥工业园区建设</v>
          </cell>
          <cell r="F60" t="str">
            <v>在夏桂埔、官一片区规划建设村级工业园区，其中夏桂埔工业园区约20亩，官一工业园区约100亩。建设内容包括：用地“三通一平”、排水给水设施建设、园区道路规划及建设、厂房建设、照明等公共设施建设、污水处理等内容。</v>
          </cell>
          <cell r="G60" t="str">
            <v>龙祥街道办事处</v>
          </cell>
          <cell r="H60" t="str">
            <v>0802产业园区基础设施</v>
          </cell>
          <cell r="I60" t="str">
            <v>0409产业园区基础设施</v>
          </cell>
          <cell r="J60" t="str">
            <v>未开工</v>
          </cell>
          <cell r="K60" t="str">
            <v>2021</v>
          </cell>
          <cell r="L60">
            <v>3</v>
          </cell>
          <cell r="M60" t="str">
            <v>2022-09</v>
          </cell>
          <cell r="N60" t="str">
            <v>2027-09</v>
          </cell>
          <cell r="O60" t="str">
            <v>龙湖区住房和城乡建设局</v>
          </cell>
          <cell r="P60" t="str">
            <v>0103政府办公厅（室）及相关机构</v>
          </cell>
          <cell r="Q60" t="str">
            <v>P21440507-0006</v>
          </cell>
        </row>
        <row r="61">
          <cell r="E61" t="str">
            <v>汕头市龙湖区龙华工业集聚区基础设施建设项目</v>
          </cell>
          <cell r="F61" t="str">
            <v>本项目为汕头市龙湖区龙华街道工业集聚区基础设施建设项目，建设范围包括老汕樟路改造工程、龙华路改造工程、园林路改造工程、新津河堤东侧（龙华街道办事处至老汕樟路）提升优化工程、国道324线龙湖迎宾路口至昆仑山路段两侧建筑前空间升级改造工程及工业区区间路建设等，总建筑面积约126548平方米，建设内容包括：道路工程、箱涵工程、交通工程、给水工程、排水工程、电力工程、通信工程、照明工程、绿化工程等。</v>
          </cell>
          <cell r="G61" t="str">
            <v>龙湖区龙华街道办事处</v>
          </cell>
          <cell r="H61" t="str">
            <v>0802产业园区基础设施</v>
          </cell>
          <cell r="I61" t="str">
            <v>0409产业园区基础设施</v>
          </cell>
          <cell r="J61" t="str">
            <v>未开工</v>
          </cell>
          <cell r="K61" t="str">
            <v>2022</v>
          </cell>
          <cell r="L61">
            <v>0</v>
          </cell>
          <cell r="M61" t="str">
            <v>2022-09</v>
          </cell>
          <cell r="N61" t="str">
            <v>2025-09</v>
          </cell>
          <cell r="O61" t="str">
            <v>汕头市龙湖区龙华街道</v>
          </cell>
          <cell r="P61" t="str">
            <v>0103政府办公厅（室）及相关机构</v>
          </cell>
          <cell r="Q61" t="str">
            <v>P22440507-0018</v>
          </cell>
        </row>
        <row r="62">
          <cell r="E62" t="str">
            <v>广东省汕头市龙湖现代产业园基础设施项目</v>
          </cell>
          <cell r="F62" t="str">
            <v>广东省汕头市龙湖现代产业园坐落于汕头市龙湖区东部，外沙河西岸，规划总用地面积为12497.2亩。园区内道路工程，交通工程，桥涵工程，排水工程，给水工程，照明工程，电力、通信及燃气通道等，以及现代化产业厂房的建设。</v>
          </cell>
          <cell r="G62" t="str">
            <v>龙湖区工业园区管理办公室</v>
          </cell>
          <cell r="H62" t="str">
            <v>0802产业园区基础设施</v>
          </cell>
          <cell r="I62" t="str">
            <v>0409产业园区基础设施</v>
          </cell>
          <cell r="J62" t="str">
            <v>在建</v>
          </cell>
          <cell r="K62" t="str">
            <v>2020</v>
          </cell>
          <cell r="L62">
            <v>5</v>
          </cell>
          <cell r="M62" t="str">
            <v>2021-06</v>
          </cell>
          <cell r="N62" t="str">
            <v>2024-12</v>
          </cell>
          <cell r="O62" t="str">
            <v>龙湖区工业园区管理办公室</v>
          </cell>
          <cell r="P62" t="str">
            <v>0199其他一般公共服务部门</v>
          </cell>
          <cell r="Q62" t="str">
            <v>P20440507-0024</v>
          </cell>
        </row>
        <row r="63">
          <cell r="E63" t="str">
            <v>广东省龙湖外砂潮织小镇文旅建设项目</v>
          </cell>
          <cell r="F63" t="str">
            <v>外砂街道将打造出一个集“产、城、文、旅”为一体的潮织时尚艺术新领地，占地约二十四万平方米，该项目包括滨江带状公园、“古驿道”沿街修缮项目、蓬沙书院修缮项目、华侨文化展览馆和谢易初故居修缮建设项目等项目。</v>
          </cell>
        </row>
        <row r="63">
          <cell r="H63" t="str">
            <v>0604文化旅游</v>
          </cell>
          <cell r="I63" t="str">
            <v>1101文化旅游</v>
          </cell>
          <cell r="J63" t="str">
            <v>在建</v>
          </cell>
          <cell r="K63" t="str">
            <v>2021</v>
          </cell>
          <cell r="L63">
            <v>2</v>
          </cell>
          <cell r="M63" t="str">
            <v>2021-10</v>
          </cell>
          <cell r="N63" t="str">
            <v>2024-12</v>
          </cell>
          <cell r="O63" t="str">
            <v>汕头市龙湖区外砂街道办事处</v>
          </cell>
        </row>
        <row r="63">
          <cell r="Q63" t="str">
            <v>P21440507-0017</v>
          </cell>
        </row>
        <row r="64">
          <cell r="E64" t="str">
            <v>潮汕大桥工程</v>
          </cell>
          <cell r="F64" t="str">
            <v>项目位于汕头市龙湖区鸥汀街道与潮州市庵埠镇官路村之间跨越梅溪河，桥梁长约850米，设北引道接至潮安区站前路、设南引道接至汕头市泰山路北延线，引道长约470米，桥梁、引道长度共计1.32公里。同步建设必要的交通工程和沿线设施。</v>
          </cell>
          <cell r="G64" t="str">
            <v>龙湖区住房和城乡建设局</v>
          </cell>
          <cell r="H64" t="str">
            <v>0802产业园区基础设施</v>
          </cell>
          <cell r="I64" t="str">
            <v>0409产业园区基础设施</v>
          </cell>
          <cell r="J64" t="str">
            <v>未开工</v>
          </cell>
          <cell r="K64" t="str">
            <v>2019</v>
          </cell>
          <cell r="L64">
            <v>3</v>
          </cell>
          <cell r="M64" t="str">
            <v>2021-12</v>
          </cell>
          <cell r="N64" t="str">
            <v>2023-06</v>
          </cell>
          <cell r="O64" t="str">
            <v>龙湖区住房和城乡建设局</v>
          </cell>
          <cell r="P64" t="str">
            <v>0199其他一般公共服务部门</v>
          </cell>
          <cell r="Q64" t="str">
            <v>P19440507-0029</v>
          </cell>
        </row>
        <row r="65">
          <cell r="E65" t="str">
            <v>汕头市龙湖新溪农业产业园项目</v>
          </cell>
          <cell r="F65" t="str">
            <v>项目范围涉及新溪中三合村周边。1、利用新溪周边220亩八合蔬菜园，打造现代农业生产基地，包括建设水利设施，以及生产及深加工基地，引进休闲现代农业，发展乡村观光旅游。2、建设集产品展示、加工冷藏、储存配送等功能于一体的现代农产品物流园区，配套停车场及充电桩，共1.5亩。3、对产业园及周边道路进行改扩建及环境改造整治，沟渠排水工程建设，水环境综合治理。实施农房改造，“四小园”改造及三线规整。4、整合周边废弃、闲置、老旧危房区域约20亩地，建设文体广场，新建潮汕特色展览馆等文化产业建筑。</v>
          </cell>
          <cell r="G65" t="str">
            <v>龙湖区新溪街道办事处</v>
          </cell>
          <cell r="H65" t="str">
            <v>0401农业</v>
          </cell>
          <cell r="I65" t="str">
            <v>150199其他农村建设</v>
          </cell>
          <cell r="J65" t="str">
            <v>未开工</v>
          </cell>
          <cell r="K65" t="str">
            <v>2022</v>
          </cell>
          <cell r="L65">
            <v>0</v>
          </cell>
          <cell r="M65" t="str">
            <v>2022-09</v>
          </cell>
          <cell r="N65" t="str">
            <v>2025-06</v>
          </cell>
          <cell r="O65" t="str">
            <v>龙湖区新溪街道办事处</v>
          </cell>
          <cell r="P65" t="str">
            <v>0103政府办公厅（室）及相关机构</v>
          </cell>
          <cell r="Q65" t="str">
            <v>P22440507-0002</v>
          </cell>
        </row>
        <row r="66">
          <cell r="E66" t="str">
            <v>汕头市龙湖区老旧小区改造项目</v>
          </cell>
          <cell r="F66" t="str">
            <v>汕头市龙湖区老旧小区改造项目涉及小区数43个、总栋数436栋、居民户数15381户，改造住宅建筑面积约173.81万平方米，项目匡算总投资约5.2亿元，分为2022年至2025年四个年度任务逐步实施，建设内容主要包括雨污分流改造、供水管网改造、燃气设施改造、供配电设施改造等。</v>
          </cell>
          <cell r="G66" t="str">
            <v>龙湖区住房和城乡建设局</v>
          </cell>
          <cell r="H66" t="str">
            <v>0901城镇老旧小区改造</v>
          </cell>
          <cell r="I66" t="str">
            <v>0605城镇老旧小区改造</v>
          </cell>
          <cell r="J66" t="str">
            <v>未开工</v>
          </cell>
          <cell r="K66" t="str">
            <v>2021</v>
          </cell>
          <cell r="L66">
            <v>3</v>
          </cell>
          <cell r="M66" t="str">
            <v>2022-01</v>
          </cell>
          <cell r="N66" t="str">
            <v>2025-12</v>
          </cell>
          <cell r="O66" t="str">
            <v>龙湖区住房和城乡建设局</v>
          </cell>
          <cell r="P66" t="str">
            <v>0199其他一般公共服务部门</v>
          </cell>
          <cell r="Q66" t="str">
            <v>P21440507-0007</v>
          </cell>
        </row>
        <row r="67">
          <cell r="E67" t="str">
            <v>汕头市龙湖区上蓬围涝沟渠系水环境综合整治工程</v>
          </cell>
          <cell r="F67" t="str">
            <v>项目计划新建三座防洪排涝泵站，并对上蓬围片区34条渠道两岸加固、拓宽、清淤，外砂片区、新溪西片区按城市涝区20年一遇，24小时暴雨一天排干设计，新溪东片区按农田涝区10年一遇标准，24小时暴雨一天排干的设计标准，全围总治涝面积为46.23km2。项目建设能有效改善农田灌溉面积约4.78万亩，养殖约4.6万亩，直接受益人口约44.07万人。</v>
          </cell>
          <cell r="G67" t="str">
            <v>龙湖区水务局</v>
          </cell>
          <cell r="H67" t="str">
            <v>0402水利</v>
          </cell>
          <cell r="I67" t="str">
            <v>150305河道整治</v>
          </cell>
          <cell r="J67" t="str">
            <v>未开工</v>
          </cell>
          <cell r="K67" t="str">
            <v>2020</v>
          </cell>
          <cell r="L67">
            <v>5</v>
          </cell>
          <cell r="M67" t="str">
            <v>2022-08</v>
          </cell>
          <cell r="N67" t="str">
            <v>2027-08</v>
          </cell>
          <cell r="O67" t="str">
            <v>龙湖区水务局</v>
          </cell>
          <cell r="P67" t="str">
            <v>1003水利部门</v>
          </cell>
          <cell r="Q67" t="str">
            <v>P20440507-0028</v>
          </cell>
        </row>
        <row r="68">
          <cell r="E68" t="str">
            <v>产业园（龙东集聚区、万吉扩容）基础设施配套费</v>
          </cell>
          <cell r="F68" t="str">
            <v>产业园（龙东集聚区、万吉扩容）基础设施配套项目，主要产业为电子信息、高端装备制造、生物医药。基础设施配套建设，包括：产业区内土地平整，道路工程，交通工程，桥涵工程，排水工程，给水工程，照明工程，绿化景观工程，电力、通信及燃气通道等及其他基础设施配套工程。</v>
          </cell>
          <cell r="G68" t="str">
            <v>龙湖区工业园区管理办公室</v>
          </cell>
          <cell r="H68" t="str">
            <v>0802产业园区基础设施</v>
          </cell>
          <cell r="I68" t="str">
            <v>0409产业园区基础设施</v>
          </cell>
          <cell r="J68" t="str">
            <v>在建</v>
          </cell>
          <cell r="K68" t="str">
            <v>2019</v>
          </cell>
          <cell r="L68">
            <v>1</v>
          </cell>
          <cell r="M68" t="str">
            <v>2019-12</v>
          </cell>
          <cell r="N68" t="str">
            <v>2023-01</v>
          </cell>
          <cell r="O68" t="str">
            <v>汕头龙湖工业园区管理办公室</v>
          </cell>
          <cell r="P68" t="str">
            <v>0199其他一般公共服务部门</v>
          </cell>
          <cell r="Q68" t="str">
            <v>P19440507-0006</v>
          </cell>
        </row>
        <row r="69">
          <cell r="E69" t="str">
            <v>汕头市龙湖区学前教育补短板工程</v>
          </cell>
          <cell r="F69" t="str">
            <v>包括（1）新建42街区幼儿园、金叶幼儿园、八合幼儿园等3所幼儿园，设置班级总数57个，总建筑面积22445㎡，包括综合楼、教学楼、教室、教辅用房、宿舍、公厕、食堂以及其他配套设施等。（2）将现有的凤窖小学改建成幼儿园及盘活现有渔下小学等学校空余校舍改建为幼儿园，并升级改造中心等7所幼儿园配套设施。（3）完善新溪片区00228地块幼儿园、中阳大道与武夷山路交界幼儿园、璟珑湾项目配套幼儿园、天境海岸花园项目配套幼儿园、汕头东海岸D01-6地块幼儿园等5所幼儿园教学楼建设并配套相关教育教学设施。</v>
          </cell>
          <cell r="G69" t="str">
            <v>龙湖区教育局</v>
          </cell>
          <cell r="H69" t="str">
            <v>060201学前教育</v>
          </cell>
          <cell r="I69" t="str">
            <v>0905学龄前教育</v>
          </cell>
          <cell r="J69" t="str">
            <v>未开工</v>
          </cell>
          <cell r="K69" t="str">
            <v>2022</v>
          </cell>
          <cell r="L69">
            <v>0</v>
          </cell>
          <cell r="M69" t="str">
            <v>2022-07</v>
          </cell>
          <cell r="N69" t="str">
            <v>2025-09</v>
          </cell>
          <cell r="O69" t="str">
            <v>龙湖区教育局</v>
          </cell>
          <cell r="P69" t="str">
            <v>0306行政管理</v>
          </cell>
          <cell r="Q69" t="str">
            <v>P22440507-0001</v>
          </cell>
        </row>
        <row r="70">
          <cell r="E70" t="str">
            <v>金平区乡村振兴农村电网路灯建设项目</v>
          </cell>
          <cell r="F70" t="str">
            <v>金平区乡村振兴农村电网路灯建设项目, 为进一步贯彻落实乡村振兴战略，在月浦、岐山、鮀江和鮀莲等涉农片区开展路灯建设工程，推进农村电网路灯建设，完善涉农地区基础设施配套。通过分批分片逐步推进涉农地区“有路无灯”路段加装路灯2.4万支，项目分三年进行实施建设。</v>
          </cell>
          <cell r="G70" t="str">
            <v>汕头市金平区城市管理和综合执法局</v>
          </cell>
          <cell r="H70" t="str">
            <v>0302城乡电网（农村电网改造升级和城市配电网）</v>
          </cell>
          <cell r="I70" t="str">
            <v>190106农村电网</v>
          </cell>
          <cell r="J70" t="str">
            <v>未开工</v>
          </cell>
          <cell r="K70" t="str">
            <v>2021</v>
          </cell>
          <cell r="L70">
            <v>3</v>
          </cell>
          <cell r="M70" t="str">
            <v>2021-12</v>
          </cell>
          <cell r="N70" t="str">
            <v>2024-12</v>
          </cell>
          <cell r="O70" t="str">
            <v>汕头市金平区城市管理和综合执法局</v>
          </cell>
          <cell r="P70" t="str">
            <v>0103政府办公厅（室）及相关机构</v>
          </cell>
          <cell r="Q70" t="str">
            <v>P21440511-0006</v>
          </cell>
        </row>
        <row r="71">
          <cell r="E71" t="str">
            <v>汕头市金平区水利设施改造提升工程项目</v>
          </cell>
          <cell r="F71" t="str">
            <v>项目对汕头市金平区辖区范围内的6条河道进行建设。建设内容主要涉及各条河道的清淤疏浚、对河道进行堤岸改造、包括河道中的涵闸建设等综合整治措施，建设目标为提升河道的排水能力，提高排涝标准。项目分两年进行实施建设。</v>
          </cell>
          <cell r="G71" t="str">
            <v>汕头市金平区农业农村和水务局</v>
          </cell>
          <cell r="H71" t="str">
            <v>0402水利</v>
          </cell>
          <cell r="I71" t="str">
            <v>150305河道整治</v>
          </cell>
          <cell r="J71" t="str">
            <v>未开工</v>
          </cell>
          <cell r="K71" t="str">
            <v>2022</v>
          </cell>
          <cell r="L71">
            <v>4</v>
          </cell>
          <cell r="M71" t="str">
            <v>2022-10</v>
          </cell>
          <cell r="N71" t="str">
            <v>2025-04</v>
          </cell>
          <cell r="O71" t="str">
            <v>汕头市金平区农业农村水务局</v>
          </cell>
          <cell r="P71" t="str">
            <v>1001农业部门</v>
          </cell>
          <cell r="Q71" t="str">
            <v>P22440511-0004</v>
          </cell>
        </row>
        <row r="72">
          <cell r="E72" t="str">
            <v>金平工业园区现代产业集聚区拓展区市政基础及配套设施建设项目</v>
          </cell>
          <cell r="F72" t="str">
            <v>完成前期工作后开工建设，建设内容主要包括场地平整、市政基础设施配套（桥涵、市政管线（给水、污水、雨水）、通信（5G通信建设、信息网络建设）、新能源汽车充电桩、燃气、电力及照明、绿化工程等）、首期通用厂房建设及公共服务配套设施建设,项目建设用地面积约52.63万平方米（折合约789.48亩），建设内容主要包括场地平整、市政基础配套设施及通用厂房、公共服务配套设施建设等内容，主要包括市政基础配套设施和通用厂房及公共服务配套设施建设。</v>
          </cell>
          <cell r="G72" t="str">
            <v>金平区工业园区管理办公室</v>
          </cell>
          <cell r="H72" t="str">
            <v>0802产业园区基础设施</v>
          </cell>
          <cell r="I72" t="str">
            <v>0409产业园区基础设施</v>
          </cell>
          <cell r="J72" t="str">
            <v>在建</v>
          </cell>
          <cell r="K72" t="str">
            <v>2020</v>
          </cell>
          <cell r="L72">
            <v>3</v>
          </cell>
          <cell r="M72" t="str">
            <v>2021-03</v>
          </cell>
          <cell r="N72" t="str">
            <v>2023-09</v>
          </cell>
          <cell r="O72" t="str">
            <v>汕头市金平区工业园区管理办公室</v>
          </cell>
          <cell r="P72" t="str">
            <v>0103政府办公厅（室）及相关机构</v>
          </cell>
          <cell r="Q72" t="str">
            <v>P20440511-0014</v>
          </cell>
        </row>
        <row r="73">
          <cell r="E73" t="str">
            <v>金平区鮀浦医院和金平区疾病预防控制中心易地建设项目</v>
          </cell>
          <cell r="F73" t="str">
            <v>办理前期工作后，开始建设。建设内容包括新建住院、门诊综合大楼及配套设施等，规划计容建筑面积34000平方米，地下室二层不计容建筑面积约10500平方米。,拟按二级综合医院标准建设，建设内容包括新建住院、门诊综合大楼及配套设施等，设置300张床位，规划计容建筑面积34000平方米，地下室二层不计容建筑面积约10500平方米。</v>
          </cell>
          <cell r="G73" t="str">
            <v>汕头市金平区卫生健康局</v>
          </cell>
          <cell r="H73" t="str">
            <v>060102公共卫生设施</v>
          </cell>
          <cell r="I73" t="str">
            <v>1203公共卫生设施</v>
          </cell>
          <cell r="J73" t="str">
            <v>在建</v>
          </cell>
          <cell r="K73" t="str">
            <v>2017</v>
          </cell>
          <cell r="L73">
            <v>2</v>
          </cell>
          <cell r="M73" t="str">
            <v>2020-07</v>
          </cell>
          <cell r="N73" t="str">
            <v>2022-07</v>
          </cell>
          <cell r="O73" t="str">
            <v>金平区卫生健康局</v>
          </cell>
          <cell r="P73" t="str">
            <v>0701医疗卫生管理部门</v>
          </cell>
          <cell r="Q73" t="str">
            <v>P17440511-0012</v>
          </cell>
        </row>
        <row r="74">
          <cell r="E74" t="str">
            <v>汕头市金平区城市内涝治理系统化建设项目</v>
          </cell>
          <cell r="F74" t="str">
            <v>建设内容包括“排水管消疏、详查及混错接管改造。购置应急抢险移动泵车等排涝除险设备及设施‘’、“城中村社区积水内涝、雨污水官网改造”和“辖区部分排涝通道治理及配套建设‘’等4部分。重点围绕绕新建、改造排水管渠和雨水口，建设泵站和雨水口，建设泵站、雨水调蓄设施、雨洪行泄通道以及购置应急抢险移动泵车等排涝除险设施设备。项按年度分5期进行建设。项目收益主要来自管廊收入、减少水净化费用和土地升值。</v>
          </cell>
          <cell r="G74" t="str">
            <v>汕头市金平区城市管理和综合执法局</v>
          </cell>
          <cell r="H74" t="str">
            <v>080104地下管廊</v>
          </cell>
          <cell r="I74" t="str">
            <v>0499其他市政建设</v>
          </cell>
          <cell r="J74" t="str">
            <v>在建</v>
          </cell>
          <cell r="K74" t="str">
            <v>2021</v>
          </cell>
          <cell r="L74">
            <v>5</v>
          </cell>
          <cell r="M74" t="str">
            <v>2021-05</v>
          </cell>
          <cell r="N74" t="str">
            <v>2025-12</v>
          </cell>
          <cell r="O74" t="str">
            <v>汕头市金平区城市管理和综合执法局</v>
          </cell>
          <cell r="P74" t="str">
            <v>0103政府办公厅（室）及相关机构</v>
          </cell>
          <cell r="Q74" t="str">
            <v>P21440511-0001</v>
          </cell>
        </row>
        <row r="75">
          <cell r="E75" t="str">
            <v>汕头金平工业园区基础设施提升工程项目</v>
          </cell>
          <cell r="F75" t="str">
            <v>1、项目建设概况
项目包括金平工业园区约50.30万平方米的潮阳路、揭阳路、南澳路、惠来路、普宁路、金兴一路、金兴二路等配套路网改造提升和首期通用厂房建设，本项目属于有一定收益的准公益性项目，其具体建设内容如下：
（1）园区配套路网改造提升，包括潮阳路、揭阳路、南澳路、惠来路、普宁路等五条主次干路以及金兴一路、金兴二路等园区内路网建设，建设面积约46.30万平方米，建设内容包括：道路、桥涵、市政管线（给水、污水、雨水）、通信（5G通信建设、信息网络建设）、新能源汽车充电桩、燃气、电力及照明、绿化等工程。
</v>
          </cell>
          <cell r="G75" t="str">
            <v>金平区工业园区管理办公室</v>
          </cell>
          <cell r="H75" t="str">
            <v>0802产业园区基础设施</v>
          </cell>
          <cell r="I75" t="str">
            <v>0409产业园区基础设施</v>
          </cell>
          <cell r="J75" t="str">
            <v>在建</v>
          </cell>
          <cell r="K75" t="str">
            <v>2020</v>
          </cell>
          <cell r="L75">
            <v>3</v>
          </cell>
          <cell r="M75" t="str">
            <v>2020-06</v>
          </cell>
          <cell r="N75" t="str">
            <v>2023-04</v>
          </cell>
          <cell r="O75" t="str">
            <v>汕头市金平区工业园区管理办公室</v>
          </cell>
          <cell r="P75" t="str">
            <v>0103政府办公厅（室）及相关机构</v>
          </cell>
          <cell r="Q75" t="str">
            <v>P20440511-0006</v>
          </cell>
        </row>
        <row r="76">
          <cell r="E76" t="str">
            <v>金平工业园区升平二片区道路及配套工程项目</v>
          </cell>
          <cell r="F76" t="str">
            <v>对该片区长兴中街、长旺北街、长旺中街、富兴街、三路、四路、西河路、一路、二路及3条部分已建的园区道路（长富路、长安路、长富中街）共计12条道路及配套工程进行建设。,对该片区长兴中街、长旺北街、长旺中街、富兴街、三路、四路、西河路、一路、二路及3条部分已建的园区道路（长富路、长安路、长富中街）共计12条道路及配套工程进行建设。</v>
          </cell>
          <cell r="G76" t="str">
            <v>汕头市金平区住房与城乡建设局</v>
          </cell>
          <cell r="H76" t="str">
            <v>0802产业园区基础设施</v>
          </cell>
          <cell r="I76" t="str">
            <v>0409产业园区基础设施</v>
          </cell>
          <cell r="J76" t="str">
            <v>在建</v>
          </cell>
          <cell r="K76" t="str">
            <v>2020</v>
          </cell>
          <cell r="L76">
            <v>3</v>
          </cell>
          <cell r="M76" t="str">
            <v>2021-03</v>
          </cell>
          <cell r="N76" t="str">
            <v>2022-12</v>
          </cell>
          <cell r="O76" t="str">
            <v>汕头市金平区住房与城乡建设局</v>
          </cell>
          <cell r="P76" t="str">
            <v>0199其他一般公共服务部门</v>
          </cell>
          <cell r="Q76" t="str">
            <v>P20440511-0016</v>
          </cell>
        </row>
        <row r="77">
          <cell r="E77" t="str">
            <v>汕头市金平区垃圾资源化利用项目</v>
          </cell>
          <cell r="F77" t="str">
            <v>整体提升改造垃圾转运站，包括中心城区共9座垃圾转运站、涉农片区共10座垃圾转运站；并结合生活垃圾分类工作的需要，为金平区辖区内的12个街道购置生活垃圾分类设备，促进生活垃圾分类资源化利用。基础设施建筑改造、车辆设备和降尘除臭设施等</v>
          </cell>
          <cell r="G77" t="str">
            <v>汕头市金平区环境卫生事务中心</v>
          </cell>
          <cell r="H77" t="str">
            <v>0501城镇污水垃圾处理</v>
          </cell>
          <cell r="I77" t="str">
            <v>040407垃圾处理（城镇）</v>
          </cell>
          <cell r="J77" t="str">
            <v>未开工</v>
          </cell>
          <cell r="K77" t="str">
            <v>2022</v>
          </cell>
          <cell r="L77">
            <v>0</v>
          </cell>
          <cell r="M77" t="str">
            <v>2022-08</v>
          </cell>
          <cell r="N77" t="str">
            <v>2025-08</v>
          </cell>
          <cell r="O77" t="str">
            <v>汕头市金平区环境卫生事务中心</v>
          </cell>
        </row>
        <row r="77">
          <cell r="Q77" t="str">
            <v>P22440511-0007</v>
          </cell>
        </row>
        <row r="78">
          <cell r="E78" t="str">
            <v>汕头市金平区月浦街道乡村振兴基础设施建设和环境提升项目</v>
          </cell>
          <cell r="F78" t="str">
            <v>包括道路建设，雨污分流建设，农贸交易市场改造，河道、沟渠、池塘整治疏浚，通信、供水、供气、供电设施建设，路灯照明设施建设，治安监控、安防系统、数字乡村建设，公厕建设，户厕改造，建筑外立面整治，园林、绿地、凉亭、消防等设施建设，乡村旅游、生态旅游、文化旅游、观光农业、田园综合体建设等</v>
          </cell>
          <cell r="G78" t="str">
            <v>月浦街道</v>
          </cell>
          <cell r="H78" t="str">
            <v>0401农业</v>
          </cell>
          <cell r="I78" t="str">
            <v>150106农村人居环境整治</v>
          </cell>
          <cell r="J78" t="str">
            <v>未开工</v>
          </cell>
          <cell r="K78" t="str">
            <v>2022</v>
          </cell>
          <cell r="L78">
            <v>0</v>
          </cell>
          <cell r="M78" t="str">
            <v>2022-03</v>
          </cell>
          <cell r="N78" t="str">
            <v>2024-12</v>
          </cell>
          <cell r="O78" t="str">
            <v>汕头市金平区月浦街道</v>
          </cell>
        </row>
        <row r="78">
          <cell r="Q78" t="str">
            <v>P22440511-0002</v>
          </cell>
        </row>
        <row r="79">
          <cell r="E79" t="str">
            <v>汕头市金平区老旧小区改造项目</v>
          </cell>
          <cell r="F79" t="str">
            <v>本年度主要开展项目前期工作后，选择成熟片区启动建设，主要涉及完善基础功能配套设施（包括与小区直接相关的水、电、气、路、信、垃圾中转站等基础设施改造提升），达到提升环境质量、补齐公共服务及社会服务等方面功能。,项目为汕头市金平区城镇老旧小区改造，改造总量总面积为489万平方米，涉及总户数91819户，楼栋数3101栋，小区数378个。主要涉及完善基础功能配套设施（包括与小区直接相关的水、电、气、路、信、垃圾中转站等基础设施改造提升），达到提升环境质量、补齐公共服务及社会服务等方面功能。</v>
          </cell>
          <cell r="G79" t="str">
            <v>汕头市金平区住房与城乡建设局</v>
          </cell>
          <cell r="H79" t="str">
            <v>0901城镇老旧小区改造</v>
          </cell>
          <cell r="I79" t="str">
            <v>0605城镇老旧小区改造</v>
          </cell>
          <cell r="J79" t="str">
            <v>在建</v>
          </cell>
          <cell r="K79" t="str">
            <v>2020</v>
          </cell>
          <cell r="L79">
            <v>3</v>
          </cell>
          <cell r="M79" t="str">
            <v>2020-06</v>
          </cell>
          <cell r="N79" t="str">
            <v>2023-06</v>
          </cell>
          <cell r="O79" t="str">
            <v>汕头市金平区住房与城乡建设局</v>
          </cell>
          <cell r="P79" t="str">
            <v>0199其他一般公共服务部门</v>
          </cell>
          <cell r="Q79" t="str">
            <v>P20440511-0005</v>
          </cell>
        </row>
        <row r="80">
          <cell r="E80" t="str">
            <v>汕头市金平区鮀莲街道乡村振兴示范带建设项目</v>
          </cell>
          <cell r="F80" t="str">
            <v>该示范带主线总长约25公里，具体包括实施“道路及机耕路修缮和建设”、“农房风貌管控”、“路灯照明设施建设”、“治安监控、安防系统、数字乡村建设”、“垃圾收集—转运—处理等环卫设施建设”、“河道、沟渠、池塘整治疏浚”、“水闸、泵站、排水设施建设”等多个专项内容，重点构思打造牛山头森林生态廊道、莲塘大池、思帆观景台、念儿山房、新时代渔民公馆、振兴大礼堂（农民党校）、乡村复兴少年宫、乡村振兴党群服务中心、“一村一品”特色产业展示厅等蕴含乡情、引发乡愁、助推发展的关键景观节点，全域线路头尾相连，串联各点，为求带动</v>
          </cell>
          <cell r="G80" t="str">
            <v>鮀莲街道</v>
          </cell>
          <cell r="H80" t="str">
            <v>0401农业</v>
          </cell>
          <cell r="I80" t="str">
            <v>150103现代农业示范项目</v>
          </cell>
          <cell r="J80" t="str">
            <v>未开工</v>
          </cell>
          <cell r="K80" t="str">
            <v>2022</v>
          </cell>
          <cell r="L80">
            <v>0</v>
          </cell>
          <cell r="M80" t="str">
            <v>2022-06</v>
          </cell>
          <cell r="N80" t="str">
            <v>2024-12</v>
          </cell>
          <cell r="O80" t="str">
            <v>汕头市金平区鮀莲街道办事处</v>
          </cell>
        </row>
        <row r="80">
          <cell r="Q80" t="str">
            <v>P22440511-0005</v>
          </cell>
        </row>
        <row r="81">
          <cell r="E81" t="str">
            <v>汕头市金平区涉农社区雨污分流完善及接驳管网建设工程项目</v>
          </cell>
          <cell r="F81" t="str">
            <v>加快解决农村生活污水处理问题，改善农村水环境质量，推进“源头截污、雨污分流”建设,全面实施和深入开展“源头截污、雨污分流”系统建设工作.对金平区涉农片区污水管网进行完善建设，治理农村内河水系、切实改变农村环境面貌.
本项目为金平区涉农社区雨污分流完善及接驳管网建设工程，项目改造范围覆盖金平区涉农片区，主要位于金平区鮀浦围、四千亩围和岐山围。其中社区公共区域雨污分流改造包括新建污水管网，新建和改造雨水管网，新建和改造排水暗涵，新建和改造污水检查井、钢筋混凝土隔油池、钢筋混凝土化粪池、雨水检查井，平篦式单箅雨</v>
          </cell>
          <cell r="G81" t="str">
            <v>汕头市金平区农业农村和水务局</v>
          </cell>
          <cell r="H81" t="str">
            <v>0501城镇污水垃圾处理</v>
          </cell>
          <cell r="I81" t="str">
            <v>0706农村污水治理</v>
          </cell>
          <cell r="J81" t="str">
            <v>未开工</v>
          </cell>
          <cell r="K81" t="str">
            <v>2022</v>
          </cell>
          <cell r="L81">
            <v>3</v>
          </cell>
          <cell r="M81" t="str">
            <v>2022-09</v>
          </cell>
          <cell r="N81" t="str">
            <v>2024-12</v>
          </cell>
          <cell r="O81" t="str">
            <v>金平区农业农村和水务局</v>
          </cell>
          <cell r="P81" t="str">
            <v>1001农业部门</v>
          </cell>
          <cell r="Q81" t="str">
            <v>P22440511-0003</v>
          </cell>
        </row>
        <row r="82">
          <cell r="E82" t="str">
            <v>汕头市濠江区亚青会基础设施及场馆改造项目（广达大道改造工程）</v>
          </cell>
          <cell r="F82" t="str">
            <v>广达大道工程包含广达大道的改造及广澳港区段的拓建。改造段实施长度 4900m，路面宽度为 55m；拓建段分为 3 部分：1、实施长度 1200m，路面宽度为 34.5m 和 26.5m；2、实施长度 631.425m，路面宽度为 14.5m；3、实施长度 300m，路面宽度为 9m。项目实施总长度为 7031.425m，建设内容主要涉及道路工程、交通工程、管线工程及其他附属工程。</v>
          </cell>
          <cell r="G82" t="str">
            <v>汕头市濠江区住房和城乡建设局</v>
          </cell>
          <cell r="H82" t="str">
            <v>0802产业园区基础设施</v>
          </cell>
          <cell r="I82" t="str">
            <v>0409产业园区基础设施</v>
          </cell>
          <cell r="J82" t="str">
            <v>在建</v>
          </cell>
          <cell r="K82" t="str">
            <v>2020</v>
          </cell>
          <cell r="L82">
            <v>3</v>
          </cell>
          <cell r="M82" t="str">
            <v>2020-07</v>
          </cell>
          <cell r="N82" t="str">
            <v>2022-04</v>
          </cell>
          <cell r="O82" t="str">
            <v>汕头市濠江区建设工程代建中心</v>
          </cell>
          <cell r="P82" t="str">
            <v>09城乡社区部门</v>
          </cell>
          <cell r="Q82" t="str">
            <v>P20440512-0013</v>
          </cell>
        </row>
        <row r="83">
          <cell r="E83" t="str">
            <v>濠江区迎亚青会礐石大桥南岸片区及南滨基础设施改造项目</v>
          </cell>
          <cell r="F83" t="str">
            <v>该项目位于汕头市礐石大桥南岸片区，东至市公路局渡口，南至324国道，西至东港码头，北至汕头港，土地面积约1490.789亩。建设内容包含：土地平整、道路工程、交通工程、给水工程、电力工程、通信工程等。</v>
          </cell>
          <cell r="G83" t="str">
            <v>汕头市濠江区人民政府礐石街道办事处</v>
          </cell>
          <cell r="H83" t="str">
            <v>0802产业园区基础设施</v>
          </cell>
          <cell r="I83" t="str">
            <v>0409产业园区基础设施</v>
          </cell>
          <cell r="J83" t="str">
            <v>在建</v>
          </cell>
          <cell r="K83" t="str">
            <v>2020</v>
          </cell>
          <cell r="L83">
            <v>3</v>
          </cell>
          <cell r="M83" t="str">
            <v>2020-09</v>
          </cell>
          <cell r="N83" t="str">
            <v>2022-12</v>
          </cell>
          <cell r="O83" t="str">
            <v>汕头市濠江区人民政府礐石街道办事处</v>
          </cell>
          <cell r="P83" t="str">
            <v>0103政府办公厅（室）及相关机构</v>
          </cell>
          <cell r="Q83" t="str">
            <v>P20440512-0005</v>
          </cell>
        </row>
        <row r="84">
          <cell r="E84" t="str">
            <v>濠江区产城融合建设项目</v>
          </cell>
          <cell r="F84" t="str">
            <v>本项目是汕头高铁南站周边配套设施的组成部分，项目包含汕南大道濠江段及站前西路；汕南大道濠江段总长5.05km，路基宽度52m；站前西路总长1.56km，路基宽度60m；建设内容包括道路及配套、智慧灯杆、停车场、充电桩、广告设施及配套设施等。主要受益来源为停车场、充电桩及广告设施等。</v>
          </cell>
          <cell r="G84" t="str">
            <v>汕头市濠江区住房和城乡建设局</v>
          </cell>
          <cell r="H84" t="str">
            <v>0802产业园区基础设施</v>
          </cell>
          <cell r="I84" t="str">
            <v>0407产城融合项目</v>
          </cell>
          <cell r="J84" t="str">
            <v>未开工</v>
          </cell>
          <cell r="K84" t="str">
            <v>2020</v>
          </cell>
          <cell r="L84">
            <v>4</v>
          </cell>
          <cell r="M84" t="str">
            <v>2022-06</v>
          </cell>
          <cell r="N84" t="str">
            <v>2025-06</v>
          </cell>
          <cell r="O84" t="str">
            <v>汕头市濠江区住房和城乡建设局</v>
          </cell>
          <cell r="P84" t="str">
            <v>09城乡社区部门</v>
          </cell>
          <cell r="Q84" t="str">
            <v>P20440512-0015</v>
          </cell>
        </row>
        <row r="85">
          <cell r="E85" t="str">
            <v>汕头市濠江区老旧小区改造项目</v>
          </cell>
          <cell r="F85" t="str">
            <v>涉及22个片区95栋、2563户，改造住宅建筑面积约314751.4平方米老旧小区改造，包括市政配套基础设施改造提升以及小区内建筑物屋面、外门、外墙、楼梯等公共部位维修、供水、排水、供电、弱电、道路、消防、安防、生活垃圾分类、移动通信改造以及光纤入户和全区燃气改造。</v>
          </cell>
          <cell r="G85" t="str">
            <v>汕头市濠江区住房和城乡建设局</v>
          </cell>
          <cell r="H85" t="str">
            <v>0901城镇老旧小区改造</v>
          </cell>
          <cell r="I85" t="str">
            <v>0605城镇老旧小区改造</v>
          </cell>
          <cell r="J85" t="str">
            <v>未开工</v>
          </cell>
          <cell r="K85" t="str">
            <v>2021</v>
          </cell>
          <cell r="L85">
            <v>0</v>
          </cell>
          <cell r="M85" t="str">
            <v>2022-04</v>
          </cell>
          <cell r="N85" t="str">
            <v>2024-04</v>
          </cell>
          <cell r="O85" t="str">
            <v>汕头市濠江区住房和城乡建设局</v>
          </cell>
          <cell r="P85" t="str">
            <v>09城乡社区部门</v>
          </cell>
          <cell r="Q85" t="str">
            <v>P21440512-0011</v>
          </cell>
        </row>
        <row r="86">
          <cell r="E86" t="str">
            <v>汕头南站站前广场建设项目（配套项目）</v>
          </cell>
          <cell r="F86" t="str">
            <v>该项目位于濠江区滨海临港产业园区内，为汕头南站基础配套，同时为产业园区的配套。站前集散场地（设置地下社会车库和出租车库）、两侧分设小汽车和公交车落客区、东侧地块设置城市公路客运站、西侧地块设置综合开发</v>
          </cell>
          <cell r="G86" t="str">
            <v>汕头市濠江区住房和城乡建设局</v>
          </cell>
          <cell r="H86" t="str">
            <v>0802产业园区基础设施</v>
          </cell>
          <cell r="I86" t="str">
            <v>0409产业园区基础设施</v>
          </cell>
          <cell r="J86" t="str">
            <v>未开工</v>
          </cell>
          <cell r="K86" t="str">
            <v>2021</v>
          </cell>
          <cell r="L86">
            <v>0</v>
          </cell>
          <cell r="M86" t="str">
            <v>2022-09</v>
          </cell>
          <cell r="N86" t="str">
            <v>2023-09</v>
          </cell>
          <cell r="O86" t="str">
            <v>汕头市濠江区住房和城乡建设局</v>
          </cell>
          <cell r="P86" t="str">
            <v>09城乡社区部门</v>
          </cell>
          <cell r="Q86" t="str">
            <v>P21440512-0005</v>
          </cell>
        </row>
        <row r="87">
          <cell r="E87" t="str">
            <v>濠江职教中心校舍综合维修改造工程（二期）及新建幼儿园建设项目</v>
          </cell>
          <cell r="F87" t="str">
            <v>项目规划总建筑面积约4685.55平方米，项目拟拆除原有礼堂1栋和宿舍楼1栋，新建1栋3层报告厅、1栋5层宿舍楼和学校大门，同时对现有业务楼、教学楼进行提升改造以及建设围墙、室外道路、绿化等公用配套工程。新建一栋四层滨海街道公办幼儿园。新建一栋礐石街道公办幼儿园。</v>
          </cell>
          <cell r="G87" t="str">
            <v>汕头市濠江职业技术教育中心</v>
          </cell>
          <cell r="H87" t="str">
            <v>060202职业教育</v>
          </cell>
          <cell r="I87" t="str">
            <v>0904职业教育</v>
          </cell>
          <cell r="J87" t="str">
            <v>未开工</v>
          </cell>
          <cell r="K87" t="str">
            <v>2021</v>
          </cell>
          <cell r="L87">
            <v>0</v>
          </cell>
          <cell r="M87" t="str">
            <v>2021-12</v>
          </cell>
          <cell r="N87" t="str">
            <v>2023-05</v>
          </cell>
          <cell r="O87" t="str">
            <v>汕头市濠江职业技术教育中心</v>
          </cell>
          <cell r="P87" t="str">
            <v>0304职高及中专</v>
          </cell>
          <cell r="Q87" t="str">
            <v>P21440512-0010</v>
          </cell>
        </row>
        <row r="88">
          <cell r="E88" t="str">
            <v>汕头市濠江区疾病预防控制中心易地重建工程</v>
          </cell>
          <cell r="F88" t="str">
            <v>项目总用地面积3828平方米，总建筑面积7723平方米，地上建筑面积5500平方米，地下建筑面积2223平方米。项目拟建设地上5层，地下一层的综合大楼。由业务用房（含慢病站和健教所、精神卫生中心用房）、实验用房、保障用房和行政用房等部分构成。项目包括房屋建筑、配套设施和场地建设，区级疾控中心国家标准A类检验项目的仪器设备配套建设，设置结核病、精神病、皮肤病、性病等门诊。配套建设智能化、弱电、空调、给排水、消防等建筑必须配备的设施，以及特殊配置的固体废弃物处理、废水处理及其他配套设施等工程。</v>
          </cell>
          <cell r="G88" t="str">
            <v>汕头市濠江区卫生健康局</v>
          </cell>
          <cell r="H88" t="str">
            <v>060102公共卫生设施</v>
          </cell>
          <cell r="I88" t="str">
            <v>1203公共卫生设施</v>
          </cell>
          <cell r="J88" t="str">
            <v>未开工</v>
          </cell>
          <cell r="K88" t="str">
            <v>2019</v>
          </cell>
          <cell r="L88">
            <v>3</v>
          </cell>
          <cell r="M88" t="str">
            <v>2022-10</v>
          </cell>
          <cell r="N88" t="str">
            <v>2025-11</v>
          </cell>
          <cell r="O88" t="str">
            <v>汕头市濠江区疾病预防控制中心</v>
          </cell>
          <cell r="P88" t="str">
            <v>0701医疗卫生管理部门</v>
          </cell>
          <cell r="Q88" t="str">
            <v>P19440512-0080</v>
          </cell>
        </row>
        <row r="89">
          <cell r="E89" t="str">
            <v>汕头市达濠古城及周边老旧小区改造项目</v>
          </cell>
          <cell r="F89" t="str">
            <v>项目拟对达濠古城周边新兴街、海旁路、江北路、永濠街、红桥路两边老旧小区进行改造，古城内建筑物改造、周边公共环境整治，改造面积约13万平方米。1、完善老旧小区配套设施。完善文体活动场所，合理增设停车位；2、美化老旧小区公共环境。推进供电线路、通信线路、有线电视线路整治，规范商业门店招牌、广告牌设置。全面配置垃圾分类回收桶；3、重点改造提升供水、供电、供气、通信等老化设施设备。整饰老旧房屋外立面。更新改造存在安全隐患的旧电梯，鼓励多层住宅加装电梯等；4、针对古城内的建筑物和公共区域进行改造。</v>
          </cell>
          <cell r="G89" t="str">
            <v>汕头市濠江区人民政府达濠街道办事处</v>
          </cell>
          <cell r="H89" t="str">
            <v>0901城镇老旧小区改造</v>
          </cell>
          <cell r="I89" t="str">
            <v>0605城镇老旧小区改造</v>
          </cell>
          <cell r="J89" t="str">
            <v>未开工</v>
          </cell>
          <cell r="K89" t="str">
            <v>2022</v>
          </cell>
          <cell r="L89">
            <v>0</v>
          </cell>
          <cell r="M89" t="str">
            <v>2022-04</v>
          </cell>
          <cell r="N89" t="str">
            <v>2023-12</v>
          </cell>
          <cell r="O89" t="str">
            <v>汕头市濠江区人民政府达濠街道办事处</v>
          </cell>
          <cell r="P89" t="str">
            <v>0103政府办公厅（室）及相关机构</v>
          </cell>
          <cell r="Q89" t="str">
            <v>P22440512-0009</v>
          </cell>
        </row>
        <row r="90">
          <cell r="E90" t="str">
            <v>濠江湾“一江两岸”流域水环境修复及周边配套设施建设项目</v>
          </cell>
          <cell r="F90" t="str">
            <v>项目辐射范围约45.87平方公里、受益人口约20万。项目主要涉及航道整治长度约22公里、堤防加固约32公里、码头改造9座、涵闸智慧水利数字化升级90座、防洪防汛强排设施9处、万里碧道约65.14公里，建设内容主要包括堤岸加固、防汛防洪设施、智慧水利、环境水利、配套道路及周边配套设施等。项目收益包括渔港码头收费、水上巴士收费、配套设施租金、停车位及充电桩收费、5G灯杆及广告设施租金等。</v>
          </cell>
          <cell r="G90" t="str">
            <v>汕头市濠江区住房和城乡建设局</v>
          </cell>
          <cell r="H90" t="str">
            <v>0402水利</v>
          </cell>
          <cell r="I90" t="str">
            <v>1599其他农林水利建设</v>
          </cell>
          <cell r="J90" t="str">
            <v>未开工</v>
          </cell>
          <cell r="K90" t="str">
            <v>2020</v>
          </cell>
          <cell r="L90">
            <v>0</v>
          </cell>
          <cell r="M90" t="str">
            <v>2021-12</v>
          </cell>
          <cell r="N90" t="str">
            <v>2025-12</v>
          </cell>
          <cell r="O90" t="str">
            <v>汕头市濠江区住房和城乡建设局</v>
          </cell>
          <cell r="P90" t="str">
            <v>09城乡社区部门</v>
          </cell>
          <cell r="Q90" t="str">
            <v>P20440512-0009</v>
          </cell>
        </row>
        <row r="91">
          <cell r="E91" t="str">
            <v>新建汕头至汕尾铁路汕头南站项目</v>
          </cell>
          <cell r="F91" t="str">
            <v>新增汕头南站按高架站设计，设到发线4条（含正线），有效长度满足650米，两端咽喉正线间各设一条单渡线。设450米*8米*1.25米侧式站台2座，雨棚与站台等长。站房建筑面积按照10000平方米控制，增设旅客停车用地及配套设施按照10000平方米控制。</v>
          </cell>
          <cell r="G91" t="str">
            <v>汕头市濠江区住房和城乡建设局</v>
          </cell>
          <cell r="H91" t="str">
            <v>0201铁路</v>
          </cell>
          <cell r="I91" t="str">
            <v>0199其他铁路</v>
          </cell>
          <cell r="J91" t="str">
            <v>在建</v>
          </cell>
          <cell r="K91" t="str">
            <v>2018</v>
          </cell>
          <cell r="L91">
            <v>0</v>
          </cell>
          <cell r="M91" t="str">
            <v>2018-12</v>
          </cell>
          <cell r="N91" t="str">
            <v>2023-09</v>
          </cell>
          <cell r="O91" t="str">
            <v>广东广汕铁路有限责任公司</v>
          </cell>
          <cell r="P91" t="str">
            <v>09城乡社区部门</v>
          </cell>
          <cell r="Q91" t="str">
            <v>P18440512-0049</v>
          </cell>
        </row>
        <row r="92">
          <cell r="E92" t="str">
            <v>濠江区医疗产业园区基础设施建设项目</v>
          </cell>
          <cell r="F92" t="str">
            <v>汕头市公共卫生医学中心新建项目周边配套建设四条道路，总投资1.5亿元，建设内容包括市政管线及配套、基坑支护、道路绿化、路灯等，主要收益来源为智慧电杆租赁收入、大型广告牌租赁收入、环卫箱广告收入、停车场收入等。</v>
          </cell>
          <cell r="G92" t="str">
            <v>汕头市濠江区住房和城乡建设局</v>
          </cell>
          <cell r="H92" t="str">
            <v>0802产业园区基础设施</v>
          </cell>
          <cell r="I92" t="str">
            <v>0409产业园区基础设施</v>
          </cell>
          <cell r="J92" t="str">
            <v>未开工</v>
          </cell>
          <cell r="K92" t="str">
            <v>2021</v>
          </cell>
          <cell r="L92">
            <v>0</v>
          </cell>
          <cell r="M92" t="str">
            <v>2022-05</v>
          </cell>
          <cell r="N92" t="str">
            <v>2023-04</v>
          </cell>
          <cell r="O92" t="str">
            <v>汕头市濠江区住房和城乡建设局</v>
          </cell>
          <cell r="P92" t="str">
            <v>09城乡社区部门</v>
          </cell>
          <cell r="Q92" t="str">
            <v>P21440512-0008</v>
          </cell>
        </row>
        <row r="93">
          <cell r="E93" t="str">
            <v>濠江区学前教育园舍及配套设施建设项目</v>
          </cell>
          <cell r="F93" t="str">
            <v>拟新建河浦街道中心幼儿园、玉新街道中心幼儿园园舍及配套设备设施购置项目，并对南滨博美幼儿园、江湾幼儿园、华南师范大学附属濠江幼儿园、滨海街道中心幼儿园、礐石街道中心幼儿园、区中心幼儿园、濠江花园南区幼儿园、广澳街道中心幼儿园、马滘街道中心幼儿园等九所幼儿园进行配套建设及设备设施购置。</v>
          </cell>
          <cell r="G93" t="str">
            <v>汕头市濠江区教育局</v>
          </cell>
          <cell r="H93" t="str">
            <v>060201学前教育</v>
          </cell>
          <cell r="I93" t="str">
            <v>0905学龄前教育</v>
          </cell>
          <cell r="J93" t="str">
            <v>未开工</v>
          </cell>
          <cell r="K93" t="str">
            <v>2022</v>
          </cell>
          <cell r="L93">
            <v>0</v>
          </cell>
          <cell r="M93" t="str">
            <v>2022-04</v>
          </cell>
          <cell r="N93" t="str">
            <v>2024-12</v>
          </cell>
          <cell r="O93" t="str">
            <v>汕头市濠江区教育局</v>
          </cell>
          <cell r="P93" t="str">
            <v>0306行政管理</v>
          </cell>
          <cell r="Q93" t="str">
            <v>P22440512-0007</v>
          </cell>
        </row>
        <row r="94">
          <cell r="E94" t="str">
            <v>汕头市南山湾产业园基础设施及连接主干道（一期）</v>
          </cell>
          <cell r="F94" t="str">
            <v>总用地面积为297公顷，通过征地并建设四条总长30960米，宽60至100米道路，同步建设园区内道路及基础设施，建设内容为疏港大道、河浦大道改造、河中路一期工程、安海路一期工程、产业园区规划一期范围内道路及基础设施，统征协调区土地，园区配套建设充电桩、停车场。</v>
          </cell>
          <cell r="G94" t="str">
            <v>汕头市南山湾科技产业园区开发建设办公室</v>
          </cell>
          <cell r="H94" t="str">
            <v>0802产业园区基础设施</v>
          </cell>
          <cell r="I94" t="str">
            <v>0409产业园区基础设施</v>
          </cell>
          <cell r="J94" t="str">
            <v>在建</v>
          </cell>
          <cell r="K94" t="str">
            <v>2009</v>
          </cell>
          <cell r="L94">
            <v>8</v>
          </cell>
          <cell r="M94" t="str">
            <v>2009-10</v>
          </cell>
          <cell r="N94" t="str">
            <v>2022-12</v>
          </cell>
          <cell r="O94" t="str">
            <v>汕头市南山湾科技产业园区开发建设办公室</v>
          </cell>
          <cell r="P94" t="str">
            <v>99其他</v>
          </cell>
          <cell r="Q94" t="str">
            <v>P09440512-0037</v>
          </cell>
        </row>
        <row r="95">
          <cell r="E95" t="str">
            <v>汕头市濠江区河玉围农田片区综合整治项目</v>
          </cell>
          <cell r="F95" t="str">
            <v>拟对4000亩撂荒耕地进行整治复种，修整灌溉沟渠，应用耐盐水稻品种和生产技术，使4000亩撂荒耕地恢复种植。中港排灌渠综合整治2.365km，新建中港拦河闸及大坪拦河闸共2座，新建中港提水泵站1座，新建灌溉泵站2座，新建灌溉引水渠0.76km（含渠首1座穿堤闸）。主要建设内容包括泵站引水渠、前池（含拦污栅及检修闸门结构）、主泵房、副厂房（柴油机房及中控室）、变电站、出水池（含事故闸门）、出水渠等。提升改造4000亩撂荒耕地。</v>
          </cell>
          <cell r="G95" t="str">
            <v>汕头市濠江区水利与渔港建设管养中心</v>
          </cell>
          <cell r="H95" t="str">
            <v>0401农业</v>
          </cell>
          <cell r="I95" t="str">
            <v>150107高标准农田建设</v>
          </cell>
          <cell r="J95" t="str">
            <v>未开工</v>
          </cell>
          <cell r="K95" t="str">
            <v>2021</v>
          </cell>
          <cell r="L95">
            <v>0</v>
          </cell>
          <cell r="M95" t="str">
            <v>2022-01</v>
          </cell>
          <cell r="N95" t="str">
            <v>2022-12</v>
          </cell>
          <cell r="O95" t="str">
            <v>汕头市濠江区水利与渔港建设管养中心</v>
          </cell>
        </row>
        <row r="95">
          <cell r="Q95" t="str">
            <v>P21440512-0006</v>
          </cell>
        </row>
        <row r="96">
          <cell r="E96" t="str">
            <v>汕头市台商投资区（濠江区二期）市政配套工程、台商投资区产业公园（一期）</v>
          </cell>
          <cell r="F96" t="str">
            <v>拟建设三条道路设计等级均为城市支路，设计行车速度为20km/h。台纵一路（珠河路~台横北路）全长316.891m，台纵三路全长313.379m，红线宽均为24m，双向四车道；台横四路全长776.827m，红线宽15m,双向两车道。产业园区附属绿地绿化带宽度10-20m。长度约750m，用地总面积约为15560m2。</v>
          </cell>
          <cell r="G96" t="str">
            <v>汕头市南山湾科技产业园区开发建设办公室</v>
          </cell>
          <cell r="H96" t="str">
            <v>0802产业园区基础设施</v>
          </cell>
          <cell r="I96" t="str">
            <v>0409产业园区基础设施</v>
          </cell>
          <cell r="J96" t="str">
            <v>未开工</v>
          </cell>
          <cell r="K96" t="str">
            <v>2019</v>
          </cell>
          <cell r="L96">
            <v>2</v>
          </cell>
          <cell r="M96" t="str">
            <v>2022-05</v>
          </cell>
          <cell r="N96" t="str">
            <v>2023-09</v>
          </cell>
          <cell r="O96" t="str">
            <v>汕头市南山湾科技产业园区开发建设办公室</v>
          </cell>
          <cell r="P96" t="str">
            <v>99其他</v>
          </cell>
          <cell r="Q96" t="str">
            <v>P19440512-0083</v>
          </cell>
        </row>
        <row r="97">
          <cell r="E97" t="str">
            <v>汕头市青云岩乡村文化旅游改造项目</v>
          </cell>
          <cell r="F97" t="str">
            <v>青云岩文化旅游示范带改造； 本项目根据游青云岩景区的两条道路，重点以游大峰祖师庙、祗园石刻，游云岩禅林寺庙等景点为核心，向周边辐射发展，高质量塑造青云岩文化旅游示范带的整体风貌（二）乡村民俗文化改造工程 ：本项目将对青云岩范围内原有公共空间进行改造，建设各类休闲、文化、娱乐广场或公园（三）公共环境整治 ：1.对青云岩范围内及周边区域道路进行改扩建，对道路两边的沟渠进行排水工程建设，灯管亮化，完善公共配备；2.在青云岩入口的闲置空地，建设大型露天停车场，并按停车位比例配备新能源充电桩</v>
          </cell>
          <cell r="G97" t="str">
            <v>汕头市濠江区人民政府达濠街道办事处</v>
          </cell>
          <cell r="H97" t="str">
            <v>0604文化旅游</v>
          </cell>
          <cell r="I97" t="str">
            <v>1101文化旅游</v>
          </cell>
          <cell r="J97" t="str">
            <v>未开工</v>
          </cell>
          <cell r="K97" t="str">
            <v>2022</v>
          </cell>
          <cell r="L97">
            <v>0</v>
          </cell>
          <cell r="M97" t="str">
            <v>2022-04</v>
          </cell>
          <cell r="N97" t="str">
            <v>2023-12</v>
          </cell>
          <cell r="O97" t="str">
            <v>汕头市濠江区人民政府达濠街道办事处</v>
          </cell>
          <cell r="P97" t="str">
            <v>0103政府办公厅（室）及相关机构</v>
          </cell>
          <cell r="Q97" t="str">
            <v>P22440512-0008</v>
          </cell>
        </row>
        <row r="98">
          <cell r="E98" t="str">
            <v>北山湾、三联工业区垃圾转运（压缩）站建设项目</v>
          </cell>
          <cell r="F98" t="str">
            <v>项目拟建设北山湾、三联工业区垃圾转运（压缩）站，建筑总面积10500 平方米，其中，北山湾垃圾转运（压缩）站总建筑面积约7000平方米，三联片区垃圾转运（压缩）站总建筑面积约10500平方米，拟建垃圾压缩转运站、大件及园林绿化垃圾处理场所、厨余垃圾处理场所、有害垃圾存贮场所、办公间、休息间等，同时配套场地道路、给排水、配电、公厕、环卫停车场、环卫工驿站、环卫车洗消场、突发事件应急设施场地、绿化等配套设施。</v>
          </cell>
          <cell r="G98" t="str">
            <v>汕头市濠江区城市管理和综合执法局</v>
          </cell>
          <cell r="H98" t="str">
            <v>0501城镇污水垃圾处理</v>
          </cell>
          <cell r="I98" t="str">
            <v>040407垃圾处理（城镇）</v>
          </cell>
          <cell r="J98" t="str">
            <v>未开工</v>
          </cell>
          <cell r="K98" t="str">
            <v>2022</v>
          </cell>
          <cell r="L98">
            <v>0</v>
          </cell>
          <cell r="M98" t="str">
            <v>2022-04</v>
          </cell>
          <cell r="N98" t="str">
            <v>2023-12</v>
          </cell>
          <cell r="O98" t="str">
            <v>汕头市濠江区城市管理和综合执法局</v>
          </cell>
          <cell r="P98" t="str">
            <v>0103政府办公厅（室）及相关机构</v>
          </cell>
          <cell r="Q98" t="str">
            <v>P22440512-0002</v>
          </cell>
        </row>
        <row r="99">
          <cell r="E99" t="str">
            <v>濠江区河浦现代农业乡村振兴建设项目</v>
          </cell>
          <cell r="F99" t="str">
            <v>项目建设内容主要包括道路改造提升长度约6.8公里、体育公园约65公顷、文化公园约133公顷、内涝及沟渠整治长度约4.2公里等项目，以及配套公共厕所、环卫、生态旅游、旅游停车场、驿站等乡村振兴发展设施。</v>
          </cell>
          <cell r="G99" t="str">
            <v>汕头市濠江区人民政府河浦街道办事处</v>
          </cell>
          <cell r="H99" t="str">
            <v>0401农业</v>
          </cell>
          <cell r="I99" t="str">
            <v>150199其他农村建设</v>
          </cell>
          <cell r="J99" t="str">
            <v>未开工</v>
          </cell>
          <cell r="K99" t="str">
            <v>2022</v>
          </cell>
          <cell r="L99">
            <v>0</v>
          </cell>
          <cell r="M99" t="str">
            <v>2022-04</v>
          </cell>
          <cell r="N99" t="str">
            <v>2024-05</v>
          </cell>
          <cell r="O99" t="str">
            <v>汕头市濠江区人民政府河浦街道办事处</v>
          </cell>
          <cell r="P99" t="str">
            <v>0103政府办公厅（室）及相关机构</v>
          </cell>
          <cell r="Q99" t="str">
            <v>P22440512-0006</v>
          </cell>
        </row>
        <row r="100">
          <cell r="E100" t="str">
            <v>汕头市后江湾海堤修复加固工程</v>
          </cell>
          <cell r="F100" t="str">
            <v>修复加固海堤全长5.90km，其中保税区段长4.0km,濠江区段长1.90km；改造穿堤箱涵2座及涵管8座。该项目建成后能够提高区域的抗灾能力，给地区社会经济发展和人民生命财产安全提供了安全保障。同时对地区经济发展具有重要的促进作用，优美的海岸风光也可以促进当地旅游业的发展，并为汕头保税区开展“一国一馆”提供安全保障。</v>
          </cell>
          <cell r="G100" t="str">
            <v>汕头市濠江区农业农村和水务局</v>
          </cell>
          <cell r="H100" t="str">
            <v>0402水利</v>
          </cell>
          <cell r="I100" t="str">
            <v>150301防汛抗旱水利提升工程</v>
          </cell>
          <cell r="J100" t="str">
            <v>在建</v>
          </cell>
          <cell r="K100" t="str">
            <v>2019</v>
          </cell>
          <cell r="L100">
            <v>0</v>
          </cell>
          <cell r="M100" t="str">
            <v>2020-08</v>
          </cell>
          <cell r="N100" t="str">
            <v>2022-08</v>
          </cell>
          <cell r="O100" t="str">
            <v>汕头市濠江区水利与渔港建设管养中心</v>
          </cell>
          <cell r="P100" t="str">
            <v>1003水利部门</v>
          </cell>
          <cell r="Q100" t="str">
            <v>P19440512-0077</v>
          </cell>
        </row>
        <row r="101">
          <cell r="E101" t="str">
            <v>汕头市濠江区妇幼保健院新建工程</v>
          </cell>
          <cell r="F101" t="str">
            <v>项目拟新建汕头市濠江区妇幼保健院，总用地面积6096平方米，总建筑面积30860平方米，其中地上建筑面积24900平方米，地下建筑面积5960平方米。建设一栋3层高的裙楼及12层高的塔楼作为门诊楼及综合大楼，设置250张床位，设有门诊部、急诊部、住院部、医技综合部、行政和后勤办公及保障。项目由场地、房屋建筑和医疗设备组成，配套建设绿化和公共活动设施，同时地下建设1层停车场。</v>
          </cell>
          <cell r="G101" t="str">
            <v>汕头市濠江区卫生健康局</v>
          </cell>
          <cell r="H101" t="str">
            <v>060102公共卫生设施</v>
          </cell>
          <cell r="I101" t="str">
            <v>1203公共卫生设施</v>
          </cell>
          <cell r="J101" t="str">
            <v>未开工</v>
          </cell>
          <cell r="K101" t="str">
            <v>2019</v>
          </cell>
          <cell r="L101">
            <v>4</v>
          </cell>
          <cell r="M101" t="str">
            <v>2022-10</v>
          </cell>
          <cell r="N101" t="str">
            <v>2026-01</v>
          </cell>
          <cell r="O101" t="str">
            <v>汕头市濠江区妇幼保健院</v>
          </cell>
          <cell r="P101" t="str">
            <v>0701医疗卫生管理部门</v>
          </cell>
          <cell r="Q101" t="str">
            <v>P19440512-0081</v>
          </cell>
        </row>
        <row r="102">
          <cell r="E102" t="str">
            <v>汕头市滨海临港产业片区基础设施配套项目</v>
          </cell>
          <cell r="F102" t="str">
            <v>项目毗邻高铁汕头南站，为汕头市重点产业片区。项目属于产业园区基础设施，建设内容主要包括通用厂房5万㎡、园区办公及生活配套5万㎡、停车位4880个、新能源充电桩1465个、5G智慧灯杆500个、广告设施1万㎡、园区配套道路（含给水、排水、电力、通信、燃气等市政管线）24.15公里。项目估算总投资40.05亿元，其中工程费26.48亿元。</v>
          </cell>
          <cell r="G102" t="str">
            <v>汕头市南山湾科技产业园区开发建设办公室</v>
          </cell>
          <cell r="H102" t="str">
            <v>0802产业园区基础设施</v>
          </cell>
          <cell r="I102" t="str">
            <v>0409产业园区基础设施</v>
          </cell>
          <cell r="J102" t="str">
            <v>未开工</v>
          </cell>
          <cell r="K102" t="str">
            <v>2020</v>
          </cell>
          <cell r="L102">
            <v>4</v>
          </cell>
          <cell r="M102" t="str">
            <v>2021-12</v>
          </cell>
          <cell r="N102" t="str">
            <v>2024-12</v>
          </cell>
          <cell r="O102" t="str">
            <v>汕头市南山湾科技产业园区开发建设办公室</v>
          </cell>
          <cell r="P102" t="str">
            <v>99其他</v>
          </cell>
          <cell r="Q102" t="str">
            <v>P20440512-0018</v>
          </cell>
        </row>
        <row r="103">
          <cell r="E103" t="str">
            <v>濠江区撂荒耕地综合整治项目</v>
          </cell>
          <cell r="F103" t="str">
            <v>项目位于濠江区礐石、玉新、滨海、河浦4个街道。项目主要建设内容为对项目区内撂荒耕地2003亩进行综合整治，主要完善灌溉、排水和机耕路等农田水利设施建设，通过土地平整、改良土壤、培肥地力，最大响度提高耕地质量，实现粮食综合生产能力最大化。</v>
          </cell>
          <cell r="G103" t="str">
            <v>汕头市濠江区农产品质量安全中心</v>
          </cell>
          <cell r="H103" t="str">
            <v>0401农业</v>
          </cell>
          <cell r="I103" t="str">
            <v>150107高标准农田建设</v>
          </cell>
          <cell r="J103" t="str">
            <v>在建</v>
          </cell>
          <cell r="K103" t="str">
            <v>2022</v>
          </cell>
          <cell r="L103">
            <v>0</v>
          </cell>
          <cell r="M103" t="str">
            <v>2022-01</v>
          </cell>
          <cell r="N103" t="str">
            <v>2022-12</v>
          </cell>
          <cell r="O103" t="str">
            <v>汕头市濠江区农产品质量安全中心</v>
          </cell>
        </row>
        <row r="103">
          <cell r="Q103" t="str">
            <v>P22440512-0001</v>
          </cell>
        </row>
        <row r="104">
          <cell r="E104" t="str">
            <v>汕头市濠江区中医医院建设工程</v>
          </cell>
          <cell r="F104" t="str">
            <v>项目的建设主要为汕头市濠江区人民医院整体拆除重建工程，该项目总用地面积6095平方米，总建筑面积为28300㎡；其中地上建筑面积22430㎡，地下建筑面积5870㎡。拟建设一栋3层高的裙楼及12层高的塔楼作为门诊楼住院综合大楼，设有门诊部、急诊部、住院部、医技综合部、行政和后勤办公及保障用地。同时建设地下1层停车场、供配电、电梯、弱电系统、给排水和消防系统、空调通风系统、绿化建设、智能化及其他相关配套设施。</v>
          </cell>
          <cell r="G104" t="str">
            <v>汕头市濠江区卫生健康局</v>
          </cell>
          <cell r="H104" t="str">
            <v>060102公共卫生设施</v>
          </cell>
          <cell r="I104" t="str">
            <v>1203公共卫生设施</v>
          </cell>
          <cell r="J104" t="str">
            <v>未开工</v>
          </cell>
          <cell r="K104" t="str">
            <v>2019</v>
          </cell>
          <cell r="L104">
            <v>4</v>
          </cell>
          <cell r="M104" t="str">
            <v>2022-10</v>
          </cell>
          <cell r="N104" t="str">
            <v>2026-01</v>
          </cell>
          <cell r="O104" t="str">
            <v>汕头市濠江区人民医院</v>
          </cell>
          <cell r="P104" t="str">
            <v>0701医疗卫生管理部门</v>
          </cell>
          <cell r="Q104" t="str">
            <v>P19440512-0082</v>
          </cell>
        </row>
        <row r="105">
          <cell r="E105" t="str">
            <v>汕头市濠江区会汀港排洪渠污水整治及生态修复工程</v>
          </cell>
          <cell r="F105" t="str">
            <v>项目拟对坑墘路进行升级改造，道路全长约1200米，宽24米，双向四车道，建设内容包含：道路工程、交通工程、给水工程、排水工程、电力工程、通信工程、照明工程及其他配套等工程。道路内设置两条污水管收集片区污水，将会汀港排洪明渠改造成箱涵，箱涵总长度约1112米，箱涵净宽×净高=4.5米×2.8米。主要收入来源为污水处理费收益及广告设施收入等。</v>
          </cell>
          <cell r="G105" t="str">
            <v>汕头市濠江区人民政府达濠街道办事处</v>
          </cell>
          <cell r="H105" t="str">
            <v>0501城镇污水垃圾处理</v>
          </cell>
          <cell r="I105" t="str">
            <v>040406污水处理（城镇）</v>
          </cell>
          <cell r="J105" t="str">
            <v>在建</v>
          </cell>
          <cell r="K105" t="str">
            <v>2020</v>
          </cell>
          <cell r="L105">
            <v>0</v>
          </cell>
          <cell r="M105" t="str">
            <v>2021-11</v>
          </cell>
          <cell r="N105" t="str">
            <v>2023-03</v>
          </cell>
          <cell r="O105" t="str">
            <v>汕头市濠江区人民政府达濠街道办事处</v>
          </cell>
          <cell r="P105" t="str">
            <v>0103政府办公厅（室）及相关机构</v>
          </cell>
          <cell r="Q105" t="str">
            <v>P20440512-0004</v>
          </cell>
        </row>
        <row r="106">
          <cell r="E106" t="str">
            <v>汕头海上风电产业园基础设施配套项目</v>
          </cell>
          <cell r="F106" t="str">
            <v>项目为汕头市重点产业片区，定位于建造最先进的海上风电装备基地。项目属产业园区基础设施，建设内容包括通用厂房5万㎡、园区办公及生活配套5万㎡、风电设备仓库及堆场5万㎡、停车位1000个、新能源充电桩300个、5G智慧灯杆150杆、广告设施1000㎡、园区配套道路（含给水、排水、电力、通信、燃气、5G灯杆、广告设施等）17.37公里。</v>
          </cell>
          <cell r="G106" t="str">
            <v>汕头市南山湾科技产业园区开发建设办公室</v>
          </cell>
          <cell r="H106" t="str">
            <v>0802产业园区基础设施</v>
          </cell>
          <cell r="I106" t="str">
            <v>0409产业园区基础设施</v>
          </cell>
          <cell r="J106" t="str">
            <v>未开工</v>
          </cell>
          <cell r="K106" t="str">
            <v>2020</v>
          </cell>
          <cell r="L106">
            <v>4</v>
          </cell>
          <cell r="M106" t="str">
            <v>2021-12</v>
          </cell>
          <cell r="N106" t="str">
            <v>2024-12</v>
          </cell>
          <cell r="O106" t="str">
            <v>汕头市南山湾科技产业园区开发建设办公室</v>
          </cell>
          <cell r="P106" t="str">
            <v>99其他</v>
          </cell>
          <cell r="Q106" t="str">
            <v>P20440512-0016</v>
          </cell>
        </row>
        <row r="107">
          <cell r="E107" t="str">
            <v>汕头市潮阳区贵屿循环经济产业园提质升级建设项目</v>
          </cell>
          <cell r="F107" t="str">
            <v>1.建设园区电子商务平台；2.完善升级园区信息化建设；3.引进质量检测基础设施（引进检测设备，塑胶、电子元器件性能方面检测标准的研发，实验室资质申请，团队组建）；4.推进园区工业污水厂一期二阶段建设，配套水质深度处理设备；5.完善园区污水管网建设、扩建初雨收集池项目；6完善园区内消防安防设备设施；7完善升级园区废气处理设施；8完善园区公共设施，增设停车场、充电桩等公共服务设施；9一期拆解楼废气处理改造项目；110厂房扩建项目；11.陈南线延伸线（园区大道）工程项目。</v>
          </cell>
          <cell r="G107" t="str">
            <v>汕头市潮阳区贵屿循环经济产业园区管委会</v>
          </cell>
          <cell r="H107" t="str">
            <v>0802产业园区基础设施</v>
          </cell>
          <cell r="I107" t="str">
            <v>0409产业园区基础设施</v>
          </cell>
          <cell r="J107" t="str">
            <v>未开工</v>
          </cell>
          <cell r="K107" t="str">
            <v>2022</v>
          </cell>
          <cell r="L107">
            <v>0</v>
          </cell>
          <cell r="M107" t="str">
            <v>2022-06</v>
          </cell>
          <cell r="N107" t="str">
            <v>2025-06</v>
          </cell>
          <cell r="O107" t="str">
            <v>潮阳区贵屿循环经济产业园区管委会</v>
          </cell>
          <cell r="P107" t="str">
            <v>0103政府办公厅（室）及相关机构</v>
          </cell>
          <cell r="Q107" t="str">
            <v>P22440513-0007</v>
          </cell>
        </row>
        <row r="108">
          <cell r="E108" t="str">
            <v>汕头市潮阳区城区、和平、铜盂、贵屿镇污水处理厂提标扩建及配套管网建设项目续建工程</v>
          </cell>
          <cell r="F108" t="str">
            <v>潮阳主城区四个街道沿主要市政道路及村居主干道敷设污水管，管径DN300~DN700，全长约 39.93km。
铜盂镇沿现状主要村居道路敷设污水管，管径DN400~DN500，长约27.70km。
和平镇沿现状主要村居道路敷设污水管，管径DN400~DN800，长约38.88km。
贵屿镇沿现状主要村居道路敷设污水管，管径DN400~DN600，长约22.97km。								
</v>
          </cell>
          <cell r="G108" t="str">
            <v>汕头市潮阳区城市管理和综合执法局</v>
          </cell>
          <cell r="H108" t="str">
            <v>0501城镇污水垃圾处理</v>
          </cell>
          <cell r="I108" t="str">
            <v>040406污水处理（城镇）</v>
          </cell>
          <cell r="J108" t="str">
            <v>在建</v>
          </cell>
          <cell r="K108" t="str">
            <v>2020</v>
          </cell>
          <cell r="L108">
            <v>2</v>
          </cell>
          <cell r="M108" t="str">
            <v>2020-09</v>
          </cell>
          <cell r="N108" t="str">
            <v>2022-12</v>
          </cell>
          <cell r="O108" t="str">
            <v>汕头市潮阳区城市管理和综合执法局</v>
          </cell>
          <cell r="P108" t="str">
            <v>09城乡社区部门</v>
          </cell>
          <cell r="Q108" t="str">
            <v>P20440513-0102</v>
          </cell>
        </row>
        <row r="109">
          <cell r="E109" t="str">
            <v>汕头市潮阳区城区排涝整治工程</v>
          </cell>
          <cell r="F109" t="str">
            <v>本项目分为二个子项目:一、城区排涝项目,建设内容:10座排涝泵站、11公里渠道整治、9公里新建雨水管理。整治范围包括潮阳区文光接到、城南街道、棉北街道、金浦街道。二：汕头市潮阳区城南街道雨污分流管网新增工程（城南北港西片区）项目，建设内容：新增建设污水管网全长约5.95km，管径DN300~DN500。（收入来源为水资源费收入）</v>
          </cell>
          <cell r="G109" t="str">
            <v>汕头市潮阳区城市管理和综合执法局</v>
          </cell>
          <cell r="H109" t="str">
            <v>0501城镇污水垃圾处理</v>
          </cell>
          <cell r="I109" t="str">
            <v>040406污水处理（城镇）</v>
          </cell>
          <cell r="J109" t="str">
            <v>未开工</v>
          </cell>
          <cell r="K109" t="str">
            <v>2022</v>
          </cell>
          <cell r="L109">
            <v>0</v>
          </cell>
          <cell r="M109" t="str">
            <v>2022-06</v>
          </cell>
          <cell r="N109" t="str">
            <v>2035-12</v>
          </cell>
          <cell r="O109" t="str">
            <v>汕头市潮阳区城市管理和综合执法局</v>
          </cell>
          <cell r="P109" t="str">
            <v>09城乡社区部门</v>
          </cell>
          <cell r="Q109" t="str">
            <v>P22440513-0003</v>
          </cell>
        </row>
        <row r="110">
          <cell r="E110" t="str">
            <v>汕头市潮阳区大峰医院一期改扩建项目</v>
          </cell>
          <cell r="F110" t="str">
            <v>院区一期改扩建，总建筑面积135000平方米，地上建筑面积102600平方米，建设内容包括扩建外科住院楼，建筑面积60000平方米，新增床位数约1200张；拟新建传染病楼、教学科研楼、2层地下停车场（停车位500个）及相关配套工程。</v>
          </cell>
          <cell r="G110" t="str">
            <v>汕头市潮阳区大峰医院</v>
          </cell>
          <cell r="H110" t="str">
            <v>060102公共卫生设施</v>
          </cell>
          <cell r="I110" t="str">
            <v>1201公立医院</v>
          </cell>
          <cell r="J110" t="str">
            <v>未开工</v>
          </cell>
          <cell r="K110" t="str">
            <v>2022</v>
          </cell>
          <cell r="L110">
            <v>0</v>
          </cell>
          <cell r="M110" t="str">
            <v>2022-04</v>
          </cell>
          <cell r="N110" t="str">
            <v>2025-12</v>
          </cell>
          <cell r="O110" t="str">
            <v>汕头市潮阳区大峰医院</v>
          </cell>
          <cell r="P110" t="str">
            <v>0799其他医疗卫生部门</v>
          </cell>
          <cell r="Q110" t="str">
            <v>P22440513-0006</v>
          </cell>
        </row>
        <row r="111">
          <cell r="E111" t="str">
            <v>厦深铁路潮阳站站前广场及配套设施项目</v>
          </cell>
          <cell r="F111" t="str">
            <v>厦深铁路潮阳站站前广场及配套设施项目建设包括了站前广场和道路工程项目，其中一是站前广场规划用地为130.785亩，其中包括地上停车场、商业广场铺装、绿化等。二是道路工程共长9.893KM,具体建设的内容包括：道路、桥涵、给排水、交通、照明、管线综合、绿化景观等方面。
</v>
          </cell>
          <cell r="G111" t="str">
            <v>汕头市潮阳区交通运输局</v>
          </cell>
          <cell r="H111" t="str">
            <v>0206城市停车场</v>
          </cell>
          <cell r="I111" t="str">
            <v>0406停车场建设</v>
          </cell>
          <cell r="J111" t="str">
            <v>在建</v>
          </cell>
          <cell r="K111" t="str">
            <v>2019</v>
          </cell>
          <cell r="L111">
            <v>4</v>
          </cell>
          <cell r="M111" t="str">
            <v>2020-09</v>
          </cell>
          <cell r="N111" t="str">
            <v>2023-12</v>
          </cell>
          <cell r="O111" t="str">
            <v>潮阳区交通运输局</v>
          </cell>
          <cell r="P111" t="str">
            <v>1199其他交通运输部门</v>
          </cell>
          <cell r="Q111" t="str">
            <v>P19440513-0079</v>
          </cell>
        </row>
        <row r="112">
          <cell r="E112" t="str">
            <v>韩江榕江练江水系连通后续优化工程潮阳供水配套工程</v>
          </cell>
          <cell r="F112" t="str">
            <v>1、新建潮阳区潮邑供水有限公司第四水厂，水厂供水规模10万立方米／日，新建原水管道6公里；2、建设蟹窑水库、鲤鱼陂水库管线及配套工程，建设原水管道管径DN1400长度7.5公里，管径DN1000长度10.5公里，合计18km，其中隧洞1.5公里。</v>
          </cell>
          <cell r="G112" t="str">
            <v>汕头市潮阳区水务局</v>
          </cell>
          <cell r="H112" t="str">
            <v>080101供水</v>
          </cell>
          <cell r="I112" t="str">
            <v>040401供水</v>
          </cell>
          <cell r="J112" t="str">
            <v>未开工</v>
          </cell>
          <cell r="K112" t="str">
            <v>2022</v>
          </cell>
          <cell r="L112">
            <v>0</v>
          </cell>
          <cell r="M112" t="str">
            <v>2022-08</v>
          </cell>
          <cell r="N112" t="str">
            <v>2025-12</v>
          </cell>
          <cell r="O112" t="str">
            <v>汕头市潮阳区水务局</v>
          </cell>
          <cell r="P112" t="str">
            <v>1003水利部门</v>
          </cell>
          <cell r="Q112" t="str">
            <v>P22440513-0013</v>
          </cell>
        </row>
        <row r="113">
          <cell r="E113" t="str">
            <v>汕头市纺织服装产业基地</v>
          </cell>
          <cell r="F113" t="str">
            <v>汕头市纺织服装产业基地项目拟于2022年6月开工，2026年6月竣工。本项目拟新增总建筑面积2389412平方米，其中地上面积2389412平方米，地下面积0平方米，包含了高层厂房、研发空间、产业服务中心、仓储物流中心、采购交易中心等。</v>
          </cell>
          <cell r="G113" t="str">
            <v>汕头市潮阳区工业和信息化局</v>
          </cell>
          <cell r="H113" t="str">
            <v>0802产业园区基础设施</v>
          </cell>
          <cell r="I113" t="str">
            <v>0409产业园区基础设施</v>
          </cell>
          <cell r="J113" t="str">
            <v>未开工</v>
          </cell>
          <cell r="K113" t="str">
            <v>2022</v>
          </cell>
          <cell r="L113">
            <v>0</v>
          </cell>
          <cell r="M113" t="str">
            <v>2022-06</v>
          </cell>
          <cell r="N113" t="str">
            <v>2026-06</v>
          </cell>
          <cell r="O113" t="str">
            <v>汕头市潮阳区工业和信息化局</v>
          </cell>
          <cell r="P113" t="str">
            <v>0112商贸部门</v>
          </cell>
          <cell r="Q113" t="str">
            <v>P22440513-0015</v>
          </cell>
        </row>
        <row r="114">
          <cell r="E114" t="str">
            <v>汕头市潮阳区体育中心新建项目</v>
          </cell>
          <cell r="F114" t="str">
            <v>拟对目前的体育中心运动场地进行翻新及新建设一座5层的综合性体育馆（建筑面积26000平方米），翻新或拟建设的运动场地设施还包括400米跑道田径场、3000座看台、健身广场、50*25米标准游泳池及戏水池等。体育中心占地51786.9平方米（84.68亩）</v>
          </cell>
          <cell r="G114" t="str">
            <v>汕头市潮阳区文化广电旅游体育局</v>
          </cell>
          <cell r="H114" t="str">
            <v>0604文化旅游</v>
          </cell>
          <cell r="I114" t="str">
            <v>1103体育</v>
          </cell>
          <cell r="J114" t="str">
            <v>未开工</v>
          </cell>
          <cell r="K114" t="str">
            <v>2022</v>
          </cell>
          <cell r="L114">
            <v>0</v>
          </cell>
          <cell r="M114" t="str">
            <v>2022-09</v>
          </cell>
          <cell r="N114" t="str">
            <v>2024-12</v>
          </cell>
          <cell r="O114" t="str">
            <v>汕头市潮阳区文化广电旅游体育局</v>
          </cell>
          <cell r="P114" t="str">
            <v>0501文化部门</v>
          </cell>
          <cell r="Q114" t="str">
            <v>P22440513-0008</v>
          </cell>
        </row>
        <row r="115">
          <cell r="E115" t="str">
            <v>2021年度汕头市潮阳区金灶镇华岗（等10个）村垦造水田项目</v>
          </cell>
          <cell r="F115" t="str">
            <v>项目建设规模2300.28亩，包括：华岗村片区建设规模261.54亩，河下村片区建设规模225.91亩，玉路村片区建设规模441.21亩，金沟片区建设规模72.79亩，花园村片区建设规模212.97亩，潮美村片区建设规模68.23亩，后林村片区建设规模126.24亩，新基洋片区建设规模464.79亩，东里片区建设规模320.95亩，阳美片区建设规模105.65亩。主要建设内容包括土地平整、土壤改良、灌溉与排水、田间道路、农田防护与生态环境保持工程。</v>
          </cell>
          <cell r="G115" t="str">
            <v>汕头市潮阳区金灶镇人民政府</v>
          </cell>
          <cell r="H115" t="str">
            <v>0401农业</v>
          </cell>
          <cell r="I115" t="str">
            <v>150302水系连通及农村水系综合整治</v>
          </cell>
          <cell r="J115" t="str">
            <v>未开工</v>
          </cell>
          <cell r="K115" t="str">
            <v>2021</v>
          </cell>
          <cell r="L115">
            <v>0</v>
          </cell>
          <cell r="M115" t="str">
            <v>2022-03</v>
          </cell>
          <cell r="N115" t="str">
            <v>2022-08</v>
          </cell>
          <cell r="O115" t="str">
            <v>汕头市潮阳区金灶镇人民政府</v>
          </cell>
          <cell r="P115" t="str">
            <v>0103政府办公厅（室）及相关机构</v>
          </cell>
          <cell r="Q115" t="str">
            <v>P21440513-0009</v>
          </cell>
        </row>
        <row r="116">
          <cell r="E116" t="str">
            <v>汕头市潮阳区中医院异地新建提升工程</v>
          </cell>
          <cell r="F116" t="str">
            <v>计划建设地下室工程（设备末端、安装智能停车系统及充电桩设备等）、地上结构工程（裙楼外立面遮阳构架、电梯扶梯设备、空调通风工程等）、各楼层室内设计、专项设计（ 医用净化系统 、医用气体系统 、中央纯水系统 、实验室工艺系统、污水处理系统 、辐射防护工程 、物流传输系统 、智能污物收集系统 ）、购置部分设备等。</v>
          </cell>
          <cell r="G116" t="str">
            <v>汕头市潮阳区中医院</v>
          </cell>
          <cell r="H116" t="str">
            <v>060102公共卫生设施</v>
          </cell>
          <cell r="I116" t="str">
            <v>1203公共卫生设施</v>
          </cell>
          <cell r="J116" t="str">
            <v>未开工</v>
          </cell>
          <cell r="K116" t="str">
            <v>2017</v>
          </cell>
          <cell r="L116">
            <v>0</v>
          </cell>
          <cell r="M116" t="str">
            <v>2022-06</v>
          </cell>
          <cell r="N116" t="str">
            <v>2025-07</v>
          </cell>
          <cell r="O116" t="str">
            <v>汕头市潮阳区中医院</v>
          </cell>
          <cell r="P116" t="str">
            <v>0799其他医疗卫生部门</v>
          </cell>
          <cell r="Q116" t="str">
            <v>P17440513-0019</v>
          </cell>
        </row>
        <row r="117">
          <cell r="E117" t="str">
            <v>汕头市潮阳区临港特色产业片区配套基础设施项目</v>
          </cell>
          <cell r="F117" t="str">
            <v>新建疏港路支线段，起点为海门湾大酒店，终点为疏港路，长约1.3km，路基宽21m，采用双向四车道三级公路标准，包括道路、交通、排水（仅雨水）、海堤、照明等工程。改建环海路段，起点为莲峰中路，终点为迎宾路，长约2.4km，路基宽20~26m，采用双向二~四车道三级公路标准，包括道路、交通、照明等工程。配套建设停车位300个、广告牌124个。海堤工程作为海门湾大堤的延伸部分，防洪（潮）标准为 50年一遇、建筑物级别为3级。建成后将改善园区配套基础设施，提高园区服务和防洪防潮能力。项目收入包括停车费、广告费等。</v>
          </cell>
          <cell r="G117" t="str">
            <v>汕头市潮阳区海门镇人民政府</v>
          </cell>
          <cell r="H117" t="str">
            <v>0802产业园区基础设施</v>
          </cell>
          <cell r="I117" t="str">
            <v>0409产业园区基础设施</v>
          </cell>
          <cell r="J117" t="str">
            <v>未开工</v>
          </cell>
          <cell r="K117" t="str">
            <v>2022</v>
          </cell>
          <cell r="L117">
            <v>0</v>
          </cell>
          <cell r="M117" t="str">
            <v>2022-06</v>
          </cell>
          <cell r="N117" t="str">
            <v>2023-06</v>
          </cell>
          <cell r="O117" t="str">
            <v>汕头市潮阳区海门镇人民政府</v>
          </cell>
          <cell r="P117" t="str">
            <v>0103政府办公厅（室）及相关机构</v>
          </cell>
          <cell r="Q117" t="str">
            <v>P22440513-0004</v>
          </cell>
        </row>
        <row r="118">
          <cell r="E118" t="str">
            <v>汕头市潮阳区海门镇和榕江流域污水处理厂污水管网补缺工程项目</v>
          </cell>
          <cell r="F118" t="str">
            <v>潮阳区海门镇和榕江流域4个镇新建污水管网，管径DN300~DN800，长度约111.2km。其中金灶镇沿现状主要村居道路敷设污水管，管径DN500~DN800，长约18.166km；关埠镇沿现状主要村居道路敷设污水管，管径DN300~DN800，长约46.81km；西胪镇沿现状主要村居道路敷设污水管，管径DN300~DN500，长约（21.648km）；河溪镇沿现状主要村居道路敷设污水管，管径DN300~DN400，长约12.583km；海门镇沿现状主要村居道路敷设污水管，管径DN300~DN500，长约</v>
          </cell>
          <cell r="G118" t="str">
            <v>汕头市潮阳区城市管理和综合执法局</v>
          </cell>
          <cell r="H118" t="str">
            <v>0501城镇污水垃圾处理</v>
          </cell>
          <cell r="I118" t="str">
            <v>040406污水处理（城镇）</v>
          </cell>
          <cell r="J118" t="str">
            <v>未开工</v>
          </cell>
          <cell r="K118" t="str">
            <v>2021</v>
          </cell>
          <cell r="L118">
            <v>0</v>
          </cell>
          <cell r="M118" t="str">
            <v>2022-06</v>
          </cell>
          <cell r="N118" t="str">
            <v>2023-12</v>
          </cell>
          <cell r="O118" t="str">
            <v>汕头市潮阳区城市管理和综合执法局</v>
          </cell>
          <cell r="P118" t="str">
            <v>09城乡社区部门</v>
          </cell>
          <cell r="Q118" t="str">
            <v>P21440513-0007</v>
          </cell>
        </row>
        <row r="119">
          <cell r="E119" t="str">
            <v>汕头市潮阳区金浦高新产业园区提质升级建设项目</v>
          </cell>
          <cell r="F119" t="str">
            <v>本项目占地面积约为 247 公顷，新建建筑面积约 4.46 万平方米，新建道路长度约为 10.27 公里。项目主要建设内容包括物流仓储厂房建设、产业园区道路配套设施建设（含给水、雨水、污水、电力管网等工程）、广告牌、污水处理厂建设、污水泵站及压力管线建设、垃圾转运站建设等内容。拟在金浦产业园区内建设道路，配套排水、雨水、电力和电信等管道，配套污水处理厂，停车场等生活服务设施。</v>
          </cell>
          <cell r="G119" t="str">
            <v>汕头市潮阳区金浦街道办事处</v>
          </cell>
          <cell r="H119" t="str">
            <v>0802产业园区基础设施</v>
          </cell>
          <cell r="I119" t="str">
            <v>0409产业园区基础设施</v>
          </cell>
          <cell r="J119" t="str">
            <v>未开工</v>
          </cell>
          <cell r="K119" t="str">
            <v>2022</v>
          </cell>
          <cell r="L119">
            <v>0</v>
          </cell>
          <cell r="M119" t="str">
            <v>2022-05</v>
          </cell>
          <cell r="N119" t="str">
            <v>2026-12</v>
          </cell>
          <cell r="O119" t="str">
            <v>汕头市潮阳区金浦街道办事处</v>
          </cell>
          <cell r="P119" t="str">
            <v>0103政府办公厅（室）及相关机构</v>
          </cell>
          <cell r="Q119" t="str">
            <v>P22440513-0011</v>
          </cell>
        </row>
        <row r="120">
          <cell r="E120" t="str">
            <v>潮阳区供水直抄到户管网升级改造建设工程</v>
          </cell>
          <cell r="F120" t="str">
            <v>对全区制水设施及供水管网进行升级改造，（1）建设海门、和平、铜盂、金浦、贵屿、谷饶、金灶、关埠、西胪镇，以及潮阳区自来水总公司第一水厂、第二水厂原水输水管道共新建DN100-DN1000管网共约149.039km；（2）新建改建金浦10000吨/天、贵屿20000吨/天、谷饶30000吨/天、金灶3000吨/天、西胪4000吨/天、和平300吨/天、河溪1260吨/小时等七座加压泵站；（3）一户一表和户管铺设；（4）配置在线监测系统。</v>
          </cell>
          <cell r="G120" t="str">
            <v>汕头市潮阳区水利工程建设管理服务中心</v>
          </cell>
          <cell r="H120" t="str">
            <v>080101供水</v>
          </cell>
          <cell r="I120" t="str">
            <v>040401供水</v>
          </cell>
          <cell r="J120" t="str">
            <v>在建</v>
          </cell>
          <cell r="K120" t="str">
            <v>2020</v>
          </cell>
          <cell r="L120">
            <v>4</v>
          </cell>
          <cell r="M120" t="str">
            <v>2020-09</v>
          </cell>
          <cell r="N120" t="str">
            <v>2025-09</v>
          </cell>
          <cell r="O120" t="str">
            <v>潮阳区水利工程建设管理服务中心</v>
          </cell>
          <cell r="P120" t="str">
            <v>1003水利部门</v>
          </cell>
          <cell r="Q120" t="str">
            <v>P20440513-0105</v>
          </cell>
        </row>
        <row r="121">
          <cell r="E121" t="str">
            <v>全国特色景观旅游名镇——汕头市潮阳区海门镇镇区雨污分流项目</v>
          </cell>
          <cell r="F121" t="str">
            <v>本工程为汕头市潮阳区海门镇镇区雨污分流项目，含 8 个社区，分别为北新社区、城关社区、城北社区、城南社区、和睦社区、莲峰社区、莲新社区、新德社区。主要建设内容为雨污分流分支管道、收集干管及项目配套设施（收入来源为水资源费收入）</v>
          </cell>
          <cell r="G121" t="str">
            <v>汕头市潮阳区海门镇人民政府</v>
          </cell>
          <cell r="H121" t="str">
            <v>0501城镇污水垃圾处理</v>
          </cell>
          <cell r="I121" t="str">
            <v>040406污水处理（城镇）</v>
          </cell>
          <cell r="J121" t="str">
            <v>未开工</v>
          </cell>
          <cell r="K121" t="str">
            <v>2022</v>
          </cell>
          <cell r="L121">
            <v>0</v>
          </cell>
          <cell r="M121" t="str">
            <v>2022-06</v>
          </cell>
          <cell r="N121" t="str">
            <v>2023-06</v>
          </cell>
          <cell r="O121" t="str">
            <v>汕头市潮阳区海门镇人民政府</v>
          </cell>
          <cell r="P121" t="str">
            <v>0103政府办公厅（室）及相关机构</v>
          </cell>
          <cell r="Q121" t="str">
            <v>P22440513-0010</v>
          </cell>
        </row>
        <row r="122">
          <cell r="E122" t="str">
            <v>汕头市潮阳区海门产业园区提质升级项目</v>
          </cell>
          <cell r="F122" t="str">
            <v>拟在海门产业园区内建设道路，配套污水、雨水、电力和电信等管道，停车场等生活服务设施。本项目分为9个子项目，分别为：1.高标准中水处理项目 2.园区雨水出口事故截流项目 3.海门生活污水处理厂二期项目 4.园区给水厂二期项目 5.环市东路连接线项目 6.滨海大道项目（华能~华电） 7.纵一、纵二、纵三路连接线项目 8.园区内横路连接线项目 9.滨海连接线项目。</v>
          </cell>
          <cell r="G122" t="str">
            <v>汕头市潮阳区海门镇人民政府</v>
          </cell>
          <cell r="H122" t="str">
            <v>0802产业园区基础设施</v>
          </cell>
          <cell r="I122" t="str">
            <v>0409产业园区基础设施</v>
          </cell>
          <cell r="J122" t="str">
            <v>未开工</v>
          </cell>
          <cell r="K122" t="str">
            <v>2022</v>
          </cell>
          <cell r="L122">
            <v>0</v>
          </cell>
          <cell r="M122" t="str">
            <v>2022-06</v>
          </cell>
          <cell r="N122" t="str">
            <v>2027-06</v>
          </cell>
          <cell r="O122" t="str">
            <v>汕头市潮阳区海门镇人民政府</v>
          </cell>
          <cell r="P122" t="str">
            <v>0103政府办公厅（室）及相关机构</v>
          </cell>
          <cell r="Q122" t="str">
            <v>P22440513-0005</v>
          </cell>
        </row>
        <row r="123">
          <cell r="E123" t="str">
            <v>汕头市潮阳区榕江片区美丽乡村风貌带建设项目</v>
          </cell>
          <cell r="F123" t="str">
            <v>该项目包括18个子项目工程，其中部分项目为：河溪镇休闲农业产业园建设项目；潮阳建筑职业技术学校基础设施建设；关埠镇西平纺织产业园；关埠镇特色农业观光旅游项目；桥陈、桥前村“红色侨乡”景区提升；金灶镇特色果品农产品交易中心建设；楠泰生态园建设；潮汕名优特产产业园建设；汕头农产品电商批发商贸城（一、二期）等。该项目的收入来源主要为租金收入、服务业收入、广告收入、渔业产值收入等。</v>
          </cell>
          <cell r="G123" t="str">
            <v>汕头市潮阳区农业农村局</v>
          </cell>
          <cell r="H123" t="str">
            <v>0401农业</v>
          </cell>
          <cell r="I123" t="str">
            <v>150199其他农村建设</v>
          </cell>
          <cell r="J123" t="str">
            <v>未开工</v>
          </cell>
          <cell r="K123" t="str">
            <v>2022</v>
          </cell>
          <cell r="L123">
            <v>0</v>
          </cell>
          <cell r="M123" t="str">
            <v>2022-08</v>
          </cell>
          <cell r="N123" t="str">
            <v>2026-12</v>
          </cell>
          <cell r="O123" t="str">
            <v>汕头市潮阳区农业农村局</v>
          </cell>
          <cell r="P123" t="str">
            <v>1001农业部门</v>
          </cell>
          <cell r="Q123" t="str">
            <v>P22440513-0014</v>
          </cell>
        </row>
        <row r="124">
          <cell r="E124" t="str">
            <v>汕头市潮阳区新华西路老旧小区配套道路改造项目</v>
          </cell>
          <cell r="F124" t="str">
            <v>新华西路沿途涉及老旧小区23个小区，周边居住群众约10万人，该路段为各老旧小区必经之路。项目拟建设长约2690米道路，道路规划宽度44至50米，双向6至8车道，两侧设置非机动车道和人行道。工程内容包括道路工程、交通工程、排水（雨污分流）工程、给水工程、照明工程。全路段应拆房屋63394.7平方米。（收入来源为广告费收入，智能收费停车位等。）</v>
          </cell>
          <cell r="G124" t="str">
            <v>汕头市潮阳区文光街道办事处</v>
          </cell>
          <cell r="H124" t="str">
            <v>0901城镇老旧小区改造</v>
          </cell>
          <cell r="I124" t="str">
            <v>0605城镇老旧小区改造</v>
          </cell>
          <cell r="J124" t="str">
            <v>在建</v>
          </cell>
          <cell r="K124" t="str">
            <v>2020</v>
          </cell>
          <cell r="L124">
            <v>0</v>
          </cell>
          <cell r="M124" t="str">
            <v>2021-08</v>
          </cell>
          <cell r="N124" t="str">
            <v>2023-07</v>
          </cell>
          <cell r="O124" t="str">
            <v>潮阳区文光街道办事处</v>
          </cell>
          <cell r="P124" t="str">
            <v>0103政府办公厅（室）及相关机构</v>
          </cell>
          <cell r="Q124" t="str">
            <v>P20440513-0133</v>
          </cell>
        </row>
        <row r="125">
          <cell r="E125" t="str">
            <v>汕头市潮阳区关埠镇关埠港改造升级配套建设项目（老关金路改造一期）</v>
          </cell>
          <cell r="F125" t="str">
            <v>对关埠镇关埠港进行升级改造，完善配套基础设施，配套港口进出道路。分为第一、二期实施建设。第一期工程建设内容：公路全长5.286Km，包括路面、桥涵、排水、交通设施、增设智慧路灯、道路环卫箱广告、公交候车厅广告、充电桩等建设项目。</v>
          </cell>
          <cell r="G125" t="str">
            <v>汕头市潮阳区关埠镇人民政府</v>
          </cell>
          <cell r="H125" t="str">
            <v>07城乡冷链物流基础设施</v>
          </cell>
          <cell r="I125" t="str">
            <v>1801城乡冷链物流设施建设</v>
          </cell>
          <cell r="J125" t="str">
            <v>未开工</v>
          </cell>
          <cell r="K125" t="str">
            <v>2021</v>
          </cell>
          <cell r="L125">
            <v>0</v>
          </cell>
          <cell r="M125" t="str">
            <v>2022-06</v>
          </cell>
          <cell r="N125" t="str">
            <v>2024-12</v>
          </cell>
          <cell r="O125" t="str">
            <v>汕头市潮阳区关埠镇人民政府</v>
          </cell>
          <cell r="P125" t="str">
            <v>0103政府办公厅（室）及相关机构</v>
          </cell>
          <cell r="Q125" t="str">
            <v>P21440513-0003</v>
          </cell>
        </row>
        <row r="126">
          <cell r="E126" t="str">
            <v>汕头市潮阳区城区和谷饶镇污水处理厂配套管网建设项目四期工程</v>
          </cell>
          <cell r="F126" t="str">
            <v>为达到污水全面收集目标汕头市潮阳区潮阳区文光、棉北、城南、金浦街道，谷饶驳接管网60公里污水合计驳接管网60公里
管径300毫米-800毫米
潮阳城区及谷饶镇2个重点片区建设污水驳接管网60公里（项目收益为污水处理费收入）
汕头市潮阳区潮阳区文光、棉北、城南、金浦街道，谷饶驳接管网60公里
</v>
          </cell>
          <cell r="G126" t="str">
            <v>汕头市潮阳区城市管理和综合执法局</v>
          </cell>
          <cell r="H126" t="str">
            <v>0501城镇污水垃圾处理</v>
          </cell>
          <cell r="I126" t="str">
            <v>040406污水处理（城镇）</v>
          </cell>
          <cell r="J126" t="str">
            <v>未开工</v>
          </cell>
          <cell r="K126" t="str">
            <v>2021</v>
          </cell>
          <cell r="L126">
            <v>0</v>
          </cell>
          <cell r="M126" t="str">
            <v>2022-07</v>
          </cell>
          <cell r="N126" t="str">
            <v>2023-06</v>
          </cell>
          <cell r="O126" t="str">
            <v>汕头市潮阳区城市管理和综合执法局</v>
          </cell>
          <cell r="P126" t="str">
            <v>09城乡社区部门</v>
          </cell>
          <cell r="Q126" t="str">
            <v>P21440513-0004</v>
          </cell>
        </row>
        <row r="127">
          <cell r="E127" t="str">
            <v>汕头市潮阳区河溪水库除险加固工程</v>
          </cell>
          <cell r="F127" t="str">
            <v>建设工期为两年；主要建设内容包括：水库大坝坝身、坝基进行防渗加固，大坝后坡培厚；溢洪道拆除重建；重新修建引水涵管坝内段、更换引水涵管进口闸门及启闭设备、重建水库管理房、修缮防汛道路等；同时进行水库信息化建设。</v>
          </cell>
          <cell r="G127" t="str">
            <v>汕头市潮阳区水务局</v>
          </cell>
          <cell r="H127" t="str">
            <v>0402水利</v>
          </cell>
          <cell r="I127" t="str">
            <v>150306饮水工程</v>
          </cell>
          <cell r="J127" t="str">
            <v>未开工</v>
          </cell>
          <cell r="K127" t="str">
            <v>2022</v>
          </cell>
          <cell r="L127">
            <v>0</v>
          </cell>
          <cell r="M127" t="str">
            <v>2022-08</v>
          </cell>
          <cell r="N127" t="str">
            <v>2024-12</v>
          </cell>
          <cell r="O127" t="str">
            <v>汕头市潮阳区水务局</v>
          </cell>
          <cell r="P127" t="str">
            <v>1003水利部门</v>
          </cell>
          <cell r="Q127" t="str">
            <v>P22440513-0012</v>
          </cell>
        </row>
        <row r="128">
          <cell r="E128" t="str">
            <v>汕头市潮阳区谷饶镇练江流域总口截污关键点位雨污分流改造工程</v>
          </cell>
          <cell r="F128" t="str">
            <v>一期工程： 
（1）户外污水管道：新建污水管道管径DN200~DN400，长约45.8km。
（2）入户雨污分流改造：共2493户，其中单层建筑535户，多层建筑1958户。 
（3）东门妈溪污水整治工程：新建污水管道管径DN300~DN400，长约570米，河道拓宽和清淤约9000 m3，溢流坝2座，河道两岸护岸加固及若干化粪池。 
二期工程： 
（1）户外污水管道：大坑村等部分片新建污水管道管径DN200~DN300，长约26.5km。 
（2）清淤工程：通车道路等排水管涵清淤，其中管涵DN500~D</v>
          </cell>
          <cell r="G128" t="str">
            <v>汕头市潮阳区谷饶镇人民政府</v>
          </cell>
          <cell r="H128" t="str">
            <v>0501城镇污水垃圾处理</v>
          </cell>
          <cell r="I128" t="str">
            <v>0706农村污水治理</v>
          </cell>
          <cell r="J128" t="str">
            <v>未开工</v>
          </cell>
          <cell r="K128" t="str">
            <v>2022</v>
          </cell>
          <cell r="L128">
            <v>0</v>
          </cell>
          <cell r="M128" t="str">
            <v>2022-06</v>
          </cell>
          <cell r="N128" t="str">
            <v>2023-12</v>
          </cell>
          <cell r="O128" t="str">
            <v>潮阳区谷饶镇人民政府</v>
          </cell>
          <cell r="P128" t="str">
            <v>0103政府办公厅（室）及相关机构</v>
          </cell>
          <cell r="Q128" t="str">
            <v>P22440513-0009</v>
          </cell>
        </row>
        <row r="129">
          <cell r="E129" t="str">
            <v>汕头市潮阳区中医院异地新建项目</v>
          </cell>
          <cell r="F129" t="str">
            <v>项目总建筑面积81000平方米，计划建设门诊综合楼、住院楼、中医传统诊疗中心、教学楼、行政办公楼、中药剂制室、食堂、宿舍楼、地下停车场、配置建设污水处理设施等，设置床位800张，按三级甲等中医院标准建设。</v>
          </cell>
          <cell r="G129" t="str">
            <v>汕头市潮阳区中医院</v>
          </cell>
          <cell r="H129" t="str">
            <v>060102公共卫生设施</v>
          </cell>
          <cell r="I129" t="str">
            <v>1203公共卫生设施</v>
          </cell>
          <cell r="J129" t="str">
            <v>在建</v>
          </cell>
          <cell r="K129" t="str">
            <v>2017</v>
          </cell>
          <cell r="L129">
            <v>5</v>
          </cell>
          <cell r="M129" t="str">
            <v>2019-12</v>
          </cell>
          <cell r="N129" t="str">
            <v>2022-12</v>
          </cell>
          <cell r="O129" t="str">
            <v>汕头市潮阳区中医院</v>
          </cell>
          <cell r="P129" t="str">
            <v>0799其他医疗卫生部门</v>
          </cell>
          <cell r="Q129" t="str">
            <v>P17440513-0017</v>
          </cell>
        </row>
        <row r="130">
          <cell r="E130" t="str">
            <v>汕头市潮南区金溪水岔河扩宽工程（内涝治理项目）</v>
          </cell>
          <cell r="F130" t="str">
            <v>汕头市潮南区金溪水岔河扩宽工程是一宗以防洪为主，兼顾排涝、灌溉的综合利用水利工程。工程位于汕头市潮南区西部，呈南北走向，起点于金溪水主河道桩号k8+450处分洪，终点于主河道桩号k4+650处汇入主河道，集雨面积13.72 km2。15.43KM的河道拓宽及两岸堤防达标加固；重建节制闸2座；重建水陂2座；拆除重建农桥8座；新建（重建）穿堤涵闸27座。</v>
          </cell>
          <cell r="G130" t="str">
            <v>金溪水系工程管理处</v>
          </cell>
          <cell r="H130" t="str">
            <v>0402水利</v>
          </cell>
          <cell r="I130" t="str">
            <v>150302水系连通及农村水系综合整治</v>
          </cell>
          <cell r="J130" t="str">
            <v>在建</v>
          </cell>
          <cell r="K130" t="str">
            <v>2019</v>
          </cell>
          <cell r="L130">
            <v>4</v>
          </cell>
          <cell r="M130" t="str">
            <v>2020-06</v>
          </cell>
          <cell r="N130" t="str">
            <v>2022-06</v>
          </cell>
          <cell r="O130" t="str">
            <v>潮南区金溪水系工程管理处</v>
          </cell>
          <cell r="P130" t="str">
            <v>1003水利部门</v>
          </cell>
          <cell r="Q130" t="str">
            <v>P19440514-0077</v>
          </cell>
        </row>
        <row r="131">
          <cell r="E131" t="str">
            <v>潮南区南山智慧产业片区配套项目一期工程（龙岭老厂房片区首期产业升级改造及配套基础设施建设项目）</v>
          </cell>
          <cell r="F131" t="str">
            <v>一、建设智慧园区、通用厂房，配套道路建设、排水系统、公共设施等。两英生态公园（二期），消防应急救援中心，两英镇东英路升级改造工程总长约2公里，按现有道路改造6车道和4车道，完善地下管网设施；二、S235司神线司马浦至两英路段路面改造（含通讯管道及路灯）工程，拓宽镇域经济发展空间。
</v>
          </cell>
          <cell r="G131" t="str">
            <v>汕头市潮南区两英镇人民政府</v>
          </cell>
          <cell r="H131" t="str">
            <v>0802产业园区基础设施</v>
          </cell>
          <cell r="I131" t="str">
            <v>0409产业园区基础设施</v>
          </cell>
          <cell r="J131" t="str">
            <v>未开工</v>
          </cell>
          <cell r="K131" t="str">
            <v>2022</v>
          </cell>
          <cell r="L131">
            <v>0</v>
          </cell>
          <cell r="M131" t="str">
            <v>2022-07</v>
          </cell>
          <cell r="N131" t="str">
            <v>2026-07</v>
          </cell>
          <cell r="O131" t="str">
            <v>汕头市潮南区两英镇人民政府</v>
          </cell>
        </row>
        <row r="131">
          <cell r="Q131" t="str">
            <v>P22440514-0023</v>
          </cell>
        </row>
        <row r="132">
          <cell r="E132" t="str">
            <v>汕头市潮南区纺织产业园区配套基础设施（陈沙大道东延线新建工程）</v>
          </cell>
          <cell r="F132" t="str">
            <v>（省级项目）建设潮南区纺织产业园区交通主干道，K0+602.335-K1+861.551段全长1.26公里，征地宽度48米，按双向八车道沥青混凝土路面结构建设，K1+861.551-k4+060段全长2.198公里，征地宽度60米，按双向六车道主道+双向四车道辅道沥青混凝土路面结构建设，采用一级技术公路兼城市技术标准，设计速度：80公里每小时，荷载等级：I级。</v>
          </cell>
          <cell r="G132" t="str">
            <v>潮南区地方公路服务中心</v>
          </cell>
          <cell r="H132" t="str">
            <v>0802产业园区基础设施</v>
          </cell>
          <cell r="I132" t="str">
            <v>0409产业园区基础设施</v>
          </cell>
          <cell r="J132" t="str">
            <v>在建</v>
          </cell>
          <cell r="K132" t="str">
            <v>2020</v>
          </cell>
          <cell r="L132">
            <v>3</v>
          </cell>
          <cell r="M132" t="str">
            <v>2021-01</v>
          </cell>
          <cell r="N132" t="str">
            <v>2022-12</v>
          </cell>
          <cell r="O132" t="str">
            <v>潮南区地方公路服务中心</v>
          </cell>
          <cell r="P132" t="str">
            <v>1101公路水路运输部门</v>
          </cell>
          <cell r="Q132" t="str">
            <v>P20440514-0043</v>
          </cell>
        </row>
        <row r="133">
          <cell r="E133" t="str">
            <v>汕头市潮南区2022年度垦造水田项目</v>
          </cell>
          <cell r="F133" t="str">
            <v>按照“占优补优，占水田补水田”要求，2022年度潮南区计划垦造水田实施面积1000亩，预计形成水田指标800亩，同时严格落实耕地占补平衡，牢牢守住耕地保护红线。项目建设选址计划为两英镇、井都镇，包括土壤改良工程、灌溉与排水工程、田间道路工程、其他工程；
</v>
          </cell>
          <cell r="G133" t="str">
            <v>汕头市自然资源局潮南分局</v>
          </cell>
          <cell r="H133" t="str">
            <v>0401农业</v>
          </cell>
          <cell r="I133" t="str">
            <v>1599其他农林水利建设</v>
          </cell>
          <cell r="J133" t="str">
            <v>未开工</v>
          </cell>
          <cell r="K133" t="str">
            <v>2021</v>
          </cell>
          <cell r="L133">
            <v>1</v>
          </cell>
          <cell r="M133" t="str">
            <v>2022-12</v>
          </cell>
          <cell r="N133" t="str">
            <v>2023-02</v>
          </cell>
          <cell r="O133" t="str">
            <v>汕头市自然资源局潮南分局</v>
          </cell>
          <cell r="P133" t="str">
            <v>1501土地储备部门</v>
          </cell>
          <cell r="Q133" t="str">
            <v>P21440514-0036</v>
          </cell>
        </row>
        <row r="134">
          <cell r="E134" t="str">
            <v>汕头市潮南区南山截流扩宽工程（内涝治理项目）</v>
          </cell>
          <cell r="F134" t="str">
            <v>汕头市潮南区南山截流扩宽工程（含产业园区供水蓄水工程）是一宗以截洪治涝为主，结合灌溉、交通和人畜饮水的综合利用的水利工程。建设内容包括秋风水库圆山泄洪闸至出海口段21.14km河道扩宽，扩建圆山泄洪闸，增加泄洪流量172m3/s，重建管养房，重建仙新节制闸，重建5座交通桥，新建12座水陂。</v>
          </cell>
          <cell r="G134" t="str">
            <v>汕头市潮南区水务局</v>
          </cell>
          <cell r="H134" t="str">
            <v>0402水利</v>
          </cell>
          <cell r="I134" t="str">
            <v>150305河道整治</v>
          </cell>
          <cell r="J134" t="str">
            <v>在建</v>
          </cell>
          <cell r="K134" t="str">
            <v>2019</v>
          </cell>
          <cell r="L134">
            <v>2</v>
          </cell>
          <cell r="M134" t="str">
            <v>2019-11</v>
          </cell>
          <cell r="N134" t="str">
            <v>2022-07</v>
          </cell>
          <cell r="O134" t="str">
            <v>潮南区秋风水系工程管理处</v>
          </cell>
          <cell r="P134" t="str">
            <v>1003水利部门</v>
          </cell>
          <cell r="Q134" t="str">
            <v>P19440514-0074</v>
          </cell>
        </row>
        <row r="135">
          <cell r="E135" t="str">
            <v>汕头市潮南区成田镇侨乡水韵文化带建设工程项目</v>
          </cell>
          <cell r="F135" t="str">
            <v>建设练江支流北港、南港片区村居连片建设，建筑面积24000平方米，内容：1.北港水韵文化带。项目全长5km，涉及西岐村、深沟村、上盐村、东盐村、大寮村5个村居，沿线建设39个重要节点（重点包括西岐英歌舞展示、上盐电影主题及红色金融元素打造、大寮嵌瓷非遗传承）及北港沿线。2.田中央最美侨村。项目建设13个重要节点（重点包括华侨爱国主义教育基地、侨批局遗址群、侨文化研学基地、华侨驿站、华侨历史文化径、侨乡风情街、田园风光、市场改造提升等）及乡村部分区域、排水系统工程等。
</v>
          </cell>
          <cell r="G135" t="str">
            <v>潮南区成田镇人民政府</v>
          </cell>
          <cell r="H135" t="str">
            <v>0604文化旅游</v>
          </cell>
          <cell r="I135" t="str">
            <v>1101文化旅游</v>
          </cell>
          <cell r="J135" t="str">
            <v>未开工</v>
          </cell>
          <cell r="K135" t="str">
            <v>2022</v>
          </cell>
          <cell r="L135">
            <v>0</v>
          </cell>
          <cell r="M135" t="str">
            <v>2022-11</v>
          </cell>
          <cell r="N135" t="str">
            <v>2027-10</v>
          </cell>
          <cell r="O135" t="str">
            <v>汕头市潮南区成田镇人民政府</v>
          </cell>
          <cell r="P135" t="str">
            <v>0103政府办公厅（室）及相关机构</v>
          </cell>
          <cell r="Q135" t="str">
            <v>P22440514-0028</v>
          </cell>
        </row>
        <row r="136">
          <cell r="E136" t="str">
            <v>粤东技师学院潮南校区建设</v>
          </cell>
          <cell r="F136" t="str">
            <v>校区建设、装修及设施设备配套，首期建设规模33470㎡，其中教学区12160㎡（教学楼、实验实训中心）、教研业务用房3000㎡、文体活动区6600㎡（田径场、体育馆、图书馆）、后勤服务区9710㎡（学生宿舍、宿舍、食堂、后勤用房）、教工生活区2000㎡（教工宿舍）。
</v>
          </cell>
          <cell r="G136" t="str">
            <v>汕头市潮南区人力资源和社会保障局</v>
          </cell>
          <cell r="H136" t="str">
            <v>060202职业教育</v>
          </cell>
          <cell r="I136" t="str">
            <v>0904职业教育</v>
          </cell>
          <cell r="J136" t="str">
            <v>未开工</v>
          </cell>
          <cell r="K136" t="str">
            <v>2022</v>
          </cell>
          <cell r="L136">
            <v>0</v>
          </cell>
          <cell r="M136" t="str">
            <v>2022-10</v>
          </cell>
          <cell r="N136" t="str">
            <v>2024-08</v>
          </cell>
          <cell r="O136" t="str">
            <v>汕头市潮南区人力资源和社会保障局</v>
          </cell>
          <cell r="P136" t="str">
            <v>0601人力资源和社会保障部门</v>
          </cell>
          <cell r="Q136" t="str">
            <v>P22440514-0034</v>
          </cell>
        </row>
        <row r="137">
          <cell r="E137" t="str">
            <v>潮南区城乡供水基础设施建设项目（广东潮南水资源保护及利用示范项目）</v>
          </cell>
          <cell r="F137" t="str">
            <v>潮南平原片区集中式城乡供水系统。主要建设内容包括扩建秋风水厂、新建龙溪水厂、改造金溪水厂及建设输配水管网、水质检测中心等。总供水规模为28.2万立方米/天，其中秋风水厂规模为14.2万立方米/天，龙溪水厂规模为10万立方米/天，金溪水厂规模为4万立方米/天。供水范围为潮南区的峡山、陈店、司马浦等9个镇。该工程类型为Ⅰ型，主要建筑物级别为3级，设计洪水标准为30年一遇，校核洪水标准为100年一遇，主要建筑物抗震设计为8度。
</v>
          </cell>
          <cell r="G137" t="str">
            <v>潮南自来水有限公司</v>
          </cell>
          <cell r="H137" t="str">
            <v>0402水利</v>
          </cell>
          <cell r="I137" t="str">
            <v>1599其他农林水利建设</v>
          </cell>
          <cell r="J137" t="str">
            <v>在建</v>
          </cell>
          <cell r="K137" t="str">
            <v>2013</v>
          </cell>
          <cell r="L137">
            <v>0</v>
          </cell>
          <cell r="M137" t="str">
            <v>2015-12</v>
          </cell>
          <cell r="N137" t="str">
            <v>2022-03</v>
          </cell>
          <cell r="O137" t="str">
            <v>汕头市潮南自来水有限公司</v>
          </cell>
          <cell r="P137" t="str">
            <v>1003水利部门</v>
          </cell>
          <cell r="Q137" t="str">
            <v>P13440514-0021</v>
          </cell>
        </row>
        <row r="138">
          <cell r="E138" t="str">
            <v>汕头市潮南区水闸及生态修复建设工程（含产业园区供水及农业灌溉）</v>
          </cell>
          <cell r="F138" t="str">
            <v>汕头市潮南区水闸及生态修复建设工程（含产业园区供水及农业灌溉）建设内容：包含田心节制闸、崎沟水闸及南山截流 20 公里碧道建设等；包含水环境治理、水生态保护、水安全提升、特色营造与游憩系统建设，打造成为防洪排涝生态。</v>
          </cell>
          <cell r="G138" t="str">
            <v>汕头市潮南区水务局</v>
          </cell>
          <cell r="H138" t="str">
            <v>0402水利</v>
          </cell>
          <cell r="I138" t="str">
            <v>150301防汛抗旱水利提升工程</v>
          </cell>
          <cell r="J138" t="str">
            <v>在建</v>
          </cell>
          <cell r="K138" t="str">
            <v>2020</v>
          </cell>
          <cell r="L138">
            <v>2</v>
          </cell>
          <cell r="M138" t="str">
            <v>2021-05</v>
          </cell>
          <cell r="N138" t="str">
            <v>2022-07</v>
          </cell>
          <cell r="O138" t="str">
            <v>汕头市潮南区水务局</v>
          </cell>
          <cell r="P138" t="str">
            <v>1003水利部门</v>
          </cell>
          <cell r="Q138" t="str">
            <v>P20440514-0057</v>
          </cell>
        </row>
        <row r="139">
          <cell r="E139" t="str">
            <v>新建汕头至汕尾铁路潮南站</v>
          </cell>
          <cell r="F139" t="str">
            <v>项目距离潮南区中心约 16.5 公里，距离陇田镇约 5.5 公里，站房采用高架车场，车场规模为2台4线（含正线），设450×9.0×1.25m侧站台各2座，设与站台等长的雨棚，车站站型为线正下式站房，总建筑面积为约10000㎡，分别为地上二层，局部地下一层，建筑高度23.75米。站房采用下进下出的进出站模式，项目概算总额约1.88亿元。 
</v>
          </cell>
          <cell r="G139" t="str">
            <v>潮南区交通运输局</v>
          </cell>
          <cell r="H139" t="str">
            <v>0201铁路</v>
          </cell>
          <cell r="I139" t="str">
            <v>0102火车站</v>
          </cell>
          <cell r="J139" t="str">
            <v>未开工</v>
          </cell>
          <cell r="K139" t="str">
            <v>2018</v>
          </cell>
          <cell r="L139">
            <v>1</v>
          </cell>
          <cell r="M139" t="str">
            <v>2022-01</v>
          </cell>
          <cell r="N139" t="str">
            <v>2023-09</v>
          </cell>
          <cell r="O139" t="str">
            <v>汕头市潮南区交通运输局</v>
          </cell>
          <cell r="P139" t="str">
            <v>1101公路水路运输部门</v>
          </cell>
          <cell r="Q139" t="str">
            <v>P18440514-0039</v>
          </cell>
        </row>
        <row r="140">
          <cell r="E140" t="str">
            <v>汕头市潮南区南山智慧产业片区配套工程（省道235线潮南司马浦至两英路段改线工程）</v>
          </cell>
          <cell r="F140" t="str">
            <v>建设商业、商住、配套厂房等设施，铺设道路。路线全长约6.8公里，基本与揭惠高速公路共线，利用高速公路高架桥下空间布线，采用二级公路技术标准兼城市道路功能，设计速度40公里/小时，分离式路基宽各9.25或9.5米，双向四车道，配套建设排水、绿化、安保、慢行道、照明、信号灯、停车场等设施。
</v>
          </cell>
          <cell r="G140" t="str">
            <v>汕头市潮南区公路事务中心</v>
          </cell>
          <cell r="H140" t="str">
            <v>0802产业园区基础设施</v>
          </cell>
          <cell r="I140" t="str">
            <v>0409产业园区基础设施</v>
          </cell>
          <cell r="J140" t="str">
            <v>未开工</v>
          </cell>
          <cell r="K140" t="str">
            <v>2020</v>
          </cell>
          <cell r="L140">
            <v>1</v>
          </cell>
          <cell r="M140" t="str">
            <v>2021-12</v>
          </cell>
          <cell r="N140" t="str">
            <v>2023-12</v>
          </cell>
          <cell r="O140" t="str">
            <v>汕头市潮南区公路事务中心</v>
          </cell>
          <cell r="P140" t="str">
            <v>1101公路水路运输部门</v>
          </cell>
          <cell r="Q140" t="str">
            <v>P20440514-0075</v>
          </cell>
        </row>
        <row r="141">
          <cell r="E141" t="str">
            <v>仙城镇乡村振兴暨南山北麓文旅运营项目</v>
          </cell>
          <cell r="F141" t="str">
            <v>（1）仙城镇南山环线建设工程：路线全长7.006km，路面宽度8m，新建桥涵45座，共设置平面交叉5处。（2）仙城镇三大风景区配套改造建设工程：①三大风景区智慧停车场工程，设停车位350个；②景区内部步道改造工程，长4.5公里、拓宽1.2米；③景区配套设施建设工程，增设旅游标识、徒步栈道、防火通道等；④游客服务中心建设工程，约1000㎡；⑤景区厕所建设工程，新建3座旅游厕所，约600㎡。（3）仙城镇连线连片乡村振兴示范带建设项目：沿线约7公里的机动车道路建设；建设面积1200亩的现代化农业产业园；建设区域</v>
          </cell>
          <cell r="G141" t="str">
            <v>汕头市潮南区仙城镇人民政府</v>
          </cell>
          <cell r="H141" t="str">
            <v>0604文化旅游</v>
          </cell>
          <cell r="I141" t="str">
            <v>1101文化旅游</v>
          </cell>
          <cell r="J141" t="str">
            <v>未开工</v>
          </cell>
          <cell r="K141" t="str">
            <v>2022</v>
          </cell>
          <cell r="L141">
            <v>0</v>
          </cell>
          <cell r="M141" t="str">
            <v>2022-09</v>
          </cell>
          <cell r="N141" t="str">
            <v>2025-09</v>
          </cell>
          <cell r="O141" t="str">
            <v>汕头市潮南区仙城镇人民政府</v>
          </cell>
          <cell r="P141" t="str">
            <v>0103政府办公厅（室）及相关机构</v>
          </cell>
          <cell r="Q141" t="str">
            <v>P22440514-0030</v>
          </cell>
        </row>
        <row r="142">
          <cell r="E142" t="str">
            <v> 汕头市潮南区两英大溪综合整治工程</v>
          </cell>
          <cell r="F142" t="str">
            <v>汕头市潮南区两英大溪综合整治工程，项目主要建设内容和规模：1、上游河道堤岸整治工程，2、河道赋氧工程，3、上游道路工程，4、上游废土清运工程，5、上游危桥拆除。进一步提升城乡环境品质，营造宜商宜业宜居环境，改善农村人居环境。</v>
          </cell>
          <cell r="G142" t="str">
            <v>汕头市潮南区两英镇人民政府</v>
          </cell>
          <cell r="H142" t="str">
            <v>0402水利</v>
          </cell>
          <cell r="I142" t="str">
            <v>150302水系连通及农村水系综合整治</v>
          </cell>
          <cell r="J142" t="str">
            <v>未开工</v>
          </cell>
          <cell r="K142" t="str">
            <v>2018</v>
          </cell>
          <cell r="L142">
            <v>0</v>
          </cell>
          <cell r="M142" t="str">
            <v>2022-06</v>
          </cell>
          <cell r="N142" t="str">
            <v>2024-06</v>
          </cell>
          <cell r="O142" t="str">
            <v>汕头市潮南区两英镇人民政府</v>
          </cell>
        </row>
        <row r="142">
          <cell r="Q142" t="str">
            <v>P18440514-0038</v>
          </cell>
        </row>
        <row r="143">
          <cell r="E143" t="str">
            <v>汕头市潮南区产城融合示范区建设项目（汕南大道潮南胪岗至峡山段）</v>
          </cell>
          <cell r="F143" t="str">
            <v>构建连通南北，带动城乡的中轴线“产城融合示范区”，助推“南拓”向更精细处发力、“北优”向更高层次提升。一期中轴线建设项目全长约19.6公里，控制红线48至60米，前期规划建设双向四车道水泥混凝土路面，采用一级公路兼城市干道技术标准，设计速度80公里/小时，并设置辅道与地方公路互联互通，配套建设排水、绿化、安保、慢行道、照明、信号灯等附属设施。</v>
          </cell>
          <cell r="G143" t="str">
            <v>潮南区交通运输局</v>
          </cell>
          <cell r="H143" t="str">
            <v>0802产业园区基础设施</v>
          </cell>
          <cell r="I143" t="str">
            <v>0409产业园区基础设施</v>
          </cell>
          <cell r="J143" t="str">
            <v>未开工</v>
          </cell>
          <cell r="K143" t="str">
            <v>2020</v>
          </cell>
          <cell r="L143">
            <v>3</v>
          </cell>
          <cell r="M143" t="str">
            <v>2021-12</v>
          </cell>
          <cell r="N143" t="str">
            <v>2023-09</v>
          </cell>
          <cell r="O143" t="str">
            <v>汕头市潮南区交通运输局</v>
          </cell>
          <cell r="P143" t="str">
            <v>1101公路水路运输部门</v>
          </cell>
          <cell r="Q143" t="str">
            <v>P20440514-0067</v>
          </cell>
        </row>
        <row r="144">
          <cell r="E144" t="str">
            <v>汕头市潮南区胪岗镇级工业片区配套项目（汕头市潮南区峡安路(Y298峡后线)峡山至港头路段路面改造工程）</v>
          </cell>
          <cell r="F144" t="str">
            <v>一、峡安路面改造维持现有路线走向，对路面进行改造，并完善排水、电力电讯管线、桥涵、照明、交通安全等设施，主要工程量有：铺设改性沥青砼路面80900.6m2，改造平面交叉33处，小桥拆除改建 3 座，两侧加宽 1座，改造利用5座，拆除原道路路灯共 219 盏，新建路灯 431 盏，建设 4 回电缆通道 140 米、6 回电缆通道 7056 米等。
二、峡溪路面改造维持现有路线走向，对路面进行改造，并完善排水、电力电讯管线、桥涵、照明、交通安全等设施。主要工程量有：铺设改性沥青砼路面31900.7m2，改造交</v>
          </cell>
          <cell r="G144" t="str">
            <v>汕头市潮南区交通建设投资发展有限公司</v>
          </cell>
          <cell r="H144" t="str">
            <v>0802产业园区基础设施</v>
          </cell>
          <cell r="I144" t="str">
            <v>0409产业园区基础设施</v>
          </cell>
          <cell r="J144" t="str">
            <v>在建</v>
          </cell>
          <cell r="K144" t="str">
            <v>2018</v>
          </cell>
          <cell r="L144">
            <v>1</v>
          </cell>
          <cell r="M144" t="str">
            <v>2019-11</v>
          </cell>
          <cell r="N144" t="str">
            <v>2022-02</v>
          </cell>
          <cell r="O144" t="str">
            <v>汕头市潮南区交通建设投资发展有限公司</v>
          </cell>
          <cell r="P144" t="str">
            <v>18国有企业</v>
          </cell>
          <cell r="Q144" t="str">
            <v>P18440514-0035</v>
          </cell>
        </row>
        <row r="145">
          <cell r="E145" t="str">
            <v>潮南区峡山大溪流域水利和环境治理项目</v>
          </cell>
          <cell r="F145" t="str">
            <v>补充截污，铺设管网（含箱涵）29km（其中铺设管道17.05km，箱涵铺设11.95m），建设796个检查井，建设初雨调蓄池1座，布设9套一体化提升泵站，对大溪两岸进行整治提升，布置停车场、休闲小憩等。开展生态驳岸建设共 13992m。建设亲水平台1处，景观提升5处（其中板桥村2处，东溪村2处，东湖村1处）。
</v>
          </cell>
          <cell r="G145" t="str">
            <v>汕头市潮南区峡山街道办事处</v>
          </cell>
          <cell r="H145" t="str">
            <v>0402水利</v>
          </cell>
          <cell r="I145" t="str">
            <v>1599其他农林水利建设</v>
          </cell>
          <cell r="J145" t="str">
            <v>在建</v>
          </cell>
          <cell r="K145" t="str">
            <v>2018</v>
          </cell>
          <cell r="L145">
            <v>0</v>
          </cell>
          <cell r="M145" t="str">
            <v>2018-07</v>
          </cell>
          <cell r="N145" t="str">
            <v>2022-12</v>
          </cell>
          <cell r="O145" t="str">
            <v>汕头市潮南区峡山街道办事处</v>
          </cell>
          <cell r="P145" t="str">
            <v>0103政府办公厅（室）及相关机构</v>
          </cell>
          <cell r="Q145" t="str">
            <v>P18440514-0040</v>
          </cell>
        </row>
        <row r="146">
          <cell r="E146" t="str">
            <v>潮南区“源头截污、雨污分流”管网补缺工程</v>
          </cell>
          <cell r="F146" t="str">
            <v>"项目主要建设内容、规模：对潮南区全域生活污水处理系统进行提质增效，铺设管径D200-400mm的管道，铺设约1146公里，污水排入污水管道，雨水利用现有巷道排水沟排放，达到雨污分流、提升生活污水处理设施污水处理能力，确保“雨水不进厂、污水不进河”，实现源头截污雨污分流。
</v>
          </cell>
          <cell r="G146" t="str">
            <v>汕头市潮南区城市管理和综合执法局</v>
          </cell>
          <cell r="H146" t="str">
            <v>0501城镇污水垃圾处理</v>
          </cell>
          <cell r="I146" t="str">
            <v>0706农村污水治理</v>
          </cell>
          <cell r="J146" t="str">
            <v>未开工</v>
          </cell>
          <cell r="K146" t="str">
            <v>2021</v>
          </cell>
          <cell r="L146">
            <v>1</v>
          </cell>
          <cell r="M146" t="str">
            <v>2022-01</v>
          </cell>
          <cell r="N146" t="str">
            <v>2023-12</v>
          </cell>
          <cell r="O146" t="str">
            <v>汕头市潮南区城市管理和综合执法局</v>
          </cell>
          <cell r="P146" t="str">
            <v>09城乡社区部门</v>
          </cell>
          <cell r="Q146" t="str">
            <v>P21440514-0038</v>
          </cell>
        </row>
        <row r="147">
          <cell r="E147" t="str">
            <v>陈店北新工业园区基础设施配套提升</v>
          </cell>
          <cell r="F147" t="str">
            <v>"园区路面硬底化，路面提质升级，配套照明、排水、非机动车道等设施，基础设施升级配套，西环路升级改造。涉及北新工业园区周边道路长度7.2公里，包括园区内道路3公里及园区外道路4.2公里。
建设电商、直播人才培训基地，毕业大学生免费创意设计基地，内衣纺织品研发，商品展贸交流，纺织品B2B平台，客商招待中心，内衣发展历史馆，品牌展厅及商铺。"
</v>
          </cell>
          <cell r="G147" t="str">
            <v>潮南区陈店镇人民政府</v>
          </cell>
          <cell r="H147" t="str">
            <v>0802产业园区基础设施</v>
          </cell>
          <cell r="I147" t="str">
            <v>0409产业园区基础设施</v>
          </cell>
          <cell r="J147" t="str">
            <v>未开工</v>
          </cell>
          <cell r="K147" t="str">
            <v>2022</v>
          </cell>
          <cell r="L147">
            <v>0</v>
          </cell>
          <cell r="M147" t="str">
            <v>2022-07</v>
          </cell>
          <cell r="N147" t="str">
            <v>2024-07</v>
          </cell>
          <cell r="O147" t="str">
            <v>汕头市潮南区陈店镇人民政府</v>
          </cell>
          <cell r="P147" t="str">
            <v>0103政府办公厅（室）及相关机构</v>
          </cell>
          <cell r="Q147" t="str">
            <v>P22440514-0035</v>
          </cell>
        </row>
        <row r="148">
          <cell r="E148" t="str">
            <v>汕头市潮南练江滨海生态发展示范片区配套项目（井田公路井都段改造工程）</v>
          </cell>
          <cell r="F148" t="str">
            <v>项目路线全长约9.8公里，二级公路技术标准，设计速度40公里/小时，路基宽度为14～16.5米，基本利用现状井田公路进行两侧加宽后再整体加铺沥青混凝土面层，改建神山桥等部分桥涵，配套建设排水、安防、绿化、照明、平安村口等设施。 
</v>
          </cell>
          <cell r="G148" t="str">
            <v>汕头市潮南区公路事务中心</v>
          </cell>
          <cell r="H148" t="str">
            <v>0802产业园区基础设施</v>
          </cell>
          <cell r="I148" t="str">
            <v>0409产业园区基础设施</v>
          </cell>
          <cell r="J148" t="str">
            <v>未开工</v>
          </cell>
          <cell r="K148" t="str">
            <v>2021</v>
          </cell>
          <cell r="L148">
            <v>1</v>
          </cell>
          <cell r="M148" t="str">
            <v>2021-12</v>
          </cell>
          <cell r="N148" t="str">
            <v>2024-06</v>
          </cell>
          <cell r="O148" t="str">
            <v>汕头市潮南区公路事务中心</v>
          </cell>
          <cell r="P148" t="str">
            <v>1101公路水路运输部门</v>
          </cell>
          <cell r="Q148" t="str">
            <v>P21440514-0015</v>
          </cell>
        </row>
        <row r="149">
          <cell r="E149" t="str">
            <v>汕头市潮南区新建陇田镇新坛、伯公头、大寮3宗电排站</v>
          </cell>
          <cell r="F149" t="str">
            <v>建设潮南区内涝治理配套工程。1、新建新坛电排站（中型）1027kw、建设前后引水渠和交通桥梁等。2、新建伯公头电排站（中型）2654kw、建设前后引水渠和交通桥梁等。3、新建大寮电排站（中型）2500kw、建设前后引水渠和交通桥梁等。</v>
          </cell>
          <cell r="G149" t="str">
            <v>潮南区水利工程建设管理服务中心</v>
          </cell>
          <cell r="H149" t="str">
            <v>0402水利</v>
          </cell>
          <cell r="I149" t="str">
            <v>150301防汛抗旱水利提升工程</v>
          </cell>
          <cell r="J149" t="str">
            <v>未开工</v>
          </cell>
          <cell r="K149" t="str">
            <v>2021</v>
          </cell>
          <cell r="L149">
            <v>0</v>
          </cell>
          <cell r="M149" t="str">
            <v>2022-06</v>
          </cell>
          <cell r="N149" t="str">
            <v>2025-06</v>
          </cell>
          <cell r="O149" t="str">
            <v>潮南区水利工程建设管理服务中心</v>
          </cell>
        </row>
        <row r="149">
          <cell r="Q149" t="str">
            <v>P21440514-0031</v>
          </cell>
        </row>
        <row r="150">
          <cell r="E150" t="str">
            <v>汕头市潮南区乡村振兴暨成田镇南山生态旅游项目</v>
          </cell>
          <cell r="F150" t="str">
            <v>1、建设山海环线旅游公路：起于宁湖村，串联四条村，总长约23公里，路宽8米，其中，扩宽道路13公里，新建道路10公里。2、建设大南山旅游营地系统：包括后坪村汽车营地、千山村茶旅研学营地、沙陂村亭排岭观海营地，及沿线观景平台。3、打造一批红色旅游景点：对南山四村的红色遗址资源进行保护，建设一批红色旅游景点，建设红色古寨生态园、沙陂红色村、红色古树纪念园、翁千故居纪念馆。4、建设一批休闲农业旅游景点等。</v>
          </cell>
          <cell r="G150" t="str">
            <v>潮南区成田镇人民政府</v>
          </cell>
          <cell r="H150" t="str">
            <v>0604文化旅游</v>
          </cell>
          <cell r="I150" t="str">
            <v>1101文化旅游</v>
          </cell>
          <cell r="J150" t="str">
            <v>未开工</v>
          </cell>
          <cell r="K150" t="str">
            <v>2022</v>
          </cell>
          <cell r="L150">
            <v>0</v>
          </cell>
          <cell r="M150" t="str">
            <v>2022-10</v>
          </cell>
          <cell r="N150" t="str">
            <v>2025-09</v>
          </cell>
          <cell r="O150" t="str">
            <v>汕头市潮南区成田镇人民政府</v>
          </cell>
          <cell r="P150" t="str">
            <v>0103政府办公厅（室）及相关机构</v>
          </cell>
          <cell r="Q150" t="str">
            <v>P22440514-0027</v>
          </cell>
        </row>
        <row r="151">
          <cell r="E151" t="str">
            <v>汕头市潮南区2021年度垦造水田项目</v>
          </cell>
          <cell r="F151" t="str">
            <v>土壤改良工程、灌溉与排水工程、田间道路工程、其他工程；项目建设规模1119.26亩，建设后改造水田1051.57亩，土壤改良工程、灌溉与排水工程、田间道路工程，土壤改良工程、灌溉与排水工程、田间道路工程</v>
          </cell>
          <cell r="G151" t="str">
            <v>汕头市自然资源局潮南分局</v>
          </cell>
          <cell r="H151" t="str">
            <v>0401农业</v>
          </cell>
          <cell r="I151" t="str">
            <v>1599其他农林水利建设</v>
          </cell>
          <cell r="J151" t="str">
            <v>未开工</v>
          </cell>
          <cell r="K151" t="str">
            <v>2021</v>
          </cell>
          <cell r="L151">
            <v>1</v>
          </cell>
          <cell r="M151" t="str">
            <v>2021-12</v>
          </cell>
          <cell r="N151" t="str">
            <v>2022-12</v>
          </cell>
          <cell r="O151" t="str">
            <v>汕头市自然资源局潮南分局</v>
          </cell>
          <cell r="P151" t="str">
            <v>1501土地储备部门</v>
          </cell>
          <cell r="Q151" t="str">
            <v>P21440514-0028</v>
          </cell>
        </row>
        <row r="152">
          <cell r="E152" t="str">
            <v>汕头市潮南区中医医院建设项目</v>
          </cell>
          <cell r="F152" t="str">
            <v>利用胪岗镇卫生院升级改造。项目总规划用地面积18017平方米，总建筑面积34189平方米，其中：地上建筑面积约29874平方米，地下建筑面积约4315平方米。拟新建住院大楼、综合楼、宿舍楼和会议示教中心及食堂，修建地下室，并改造装修原附楼、特殊门诊楼，配套建设供电、给排水、停尸房、垃圾污染物存放处理室、污水处理站等附属工程设施。拟设置床位250张。</v>
          </cell>
          <cell r="G152" t="str">
            <v>汕头市潮南区卫生健康局</v>
          </cell>
          <cell r="H152" t="str">
            <v>060102公共卫生设施</v>
          </cell>
          <cell r="I152" t="str">
            <v>1203公共卫生设施</v>
          </cell>
          <cell r="J152" t="str">
            <v>在建</v>
          </cell>
          <cell r="K152" t="str">
            <v>2020</v>
          </cell>
          <cell r="L152">
            <v>3</v>
          </cell>
          <cell r="M152" t="str">
            <v>2021-03</v>
          </cell>
          <cell r="N152" t="str">
            <v>2022-07</v>
          </cell>
          <cell r="O152" t="str">
            <v>汕头市潮南区中医医院</v>
          </cell>
          <cell r="P152" t="str">
            <v>0701医疗卫生管理部门</v>
          </cell>
          <cell r="Q152" t="str">
            <v>P20440514-0061</v>
          </cell>
        </row>
        <row r="153">
          <cell r="E153" t="str">
            <v>汕头市潮南高铁新城基础设施配套项目（一期）</v>
          </cell>
          <cell r="F153" t="str">
            <v>建设内容包括站前广场、配套道路、功能用房、强弱电、配套设施等。项目总占地面积约303亩，建设站前广场约2.5万平方米、四条道路长4.2公里、功能性用房6.9万平方米（其中地上面积6.0万平方米、地下面积0.9万平方米）、社会停车场及出租车场等约2.46万平方米、10/0.4kV变电所1座、充电桩6处以及路灯、排水等，并预留长途客运站及商业、商住等空间。
</v>
          </cell>
          <cell r="G153" t="str">
            <v>汕头市潮南区交通建设投资发展有限公司</v>
          </cell>
          <cell r="H153" t="str">
            <v>0802产业园区基础设施</v>
          </cell>
          <cell r="I153" t="str">
            <v>0409产业园区基础设施</v>
          </cell>
          <cell r="J153" t="str">
            <v>未开工</v>
          </cell>
          <cell r="K153" t="str">
            <v>2022</v>
          </cell>
          <cell r="L153">
            <v>0</v>
          </cell>
          <cell r="M153" t="str">
            <v>2022-11</v>
          </cell>
          <cell r="N153" t="str">
            <v>2025-10</v>
          </cell>
          <cell r="O153" t="str">
            <v>汕头市潮南区交通建设投资发展有限公司</v>
          </cell>
          <cell r="P153" t="str">
            <v>18国有企业</v>
          </cell>
          <cell r="Q153" t="str">
            <v>P22440514-0025</v>
          </cell>
        </row>
        <row r="154">
          <cell r="E154" t="str">
            <v>汕头市潮南区中医医院配套建设工程</v>
          </cell>
          <cell r="F154" t="str">
            <v>汕头市潮南区中医医院于2020年按二级中医医院标准进行规划建设，总规划用地面积18746.33㎡，总建筑面积约34002.14㎡，设置床位250张。根据疫情防控及实际经营业务需要，拟对急诊科、门诊、外科、内科、骨伤科、口腔科、儿科、眼科、妇产科、理疗科、中医特色科室、耳鼻喉科、皮肤科、预防保健科、康复科、麻醉科、手术室、ICU室、医学检验科、病理科、血库、血液净化室、影像科、功能检查科以及中西药房、中药制剂、消毒供应中心、病案室、电教中心、会议示教中心、厨房、信息化机房、医护工作站等医疗及后勤区域进行深化</v>
          </cell>
          <cell r="G154" t="str">
            <v>汕头市潮南区卫生健康局</v>
          </cell>
          <cell r="H154" t="str">
            <v>060102公共卫生设施</v>
          </cell>
          <cell r="I154" t="str">
            <v>1203公共卫生设施</v>
          </cell>
          <cell r="J154" t="str">
            <v>未开工</v>
          </cell>
          <cell r="K154" t="str">
            <v>2022</v>
          </cell>
          <cell r="L154">
            <v>0</v>
          </cell>
          <cell r="M154" t="str">
            <v>2022-08</v>
          </cell>
          <cell r="N154" t="str">
            <v>2023-12</v>
          </cell>
          <cell r="O154" t="str">
            <v>汕头市潮南区中医医院</v>
          </cell>
          <cell r="P154" t="str">
            <v>0701医疗卫生管理部门</v>
          </cell>
          <cell r="Q154" t="str">
            <v>P22440514-0032</v>
          </cell>
        </row>
        <row r="155">
          <cell r="E155" t="str">
            <v>汕头市潮南区智慧交通及停车场建设项目（一期）</v>
          </cell>
          <cell r="F155" t="str">
            <v>主要建设智能化停车设施、加油站，智能化交通安全设施，广告灯箱，对区内道路升级改造及路面修复。停车位面积约30000平方米，规划有2016个停车位，提升交通运输智慧发展水平，提升群众出行的幸福感、获得感、安全感。</v>
          </cell>
          <cell r="G155" t="str">
            <v>汕头市潮南区交通建设投资发展有限公司</v>
          </cell>
          <cell r="H155" t="str">
            <v>0802产业园区基础设施</v>
          </cell>
          <cell r="I155" t="str">
            <v>0409产业园区基础设施</v>
          </cell>
          <cell r="J155" t="str">
            <v>未开工</v>
          </cell>
          <cell r="K155" t="str">
            <v>2022</v>
          </cell>
          <cell r="L155">
            <v>0</v>
          </cell>
          <cell r="M155" t="str">
            <v>2022-10</v>
          </cell>
          <cell r="N155" t="str">
            <v>2024-10</v>
          </cell>
          <cell r="O155" t="str">
            <v>汕头市潮南区交通建设投资发展有限公司</v>
          </cell>
          <cell r="P155" t="str">
            <v>18国有企业</v>
          </cell>
          <cell r="Q155" t="str">
            <v>P22440514-0026</v>
          </cell>
        </row>
        <row r="156">
          <cell r="E156" t="str">
            <v>汕头市潮南区峡新物流园配套设施项目（潮南区峡新公路非机动车道建设工程）</v>
          </cell>
          <cell r="F156" t="str">
            <v>含侧分带、非机动车道、人行步道及绿化带、缆线管廊（含电力、通信）、雨水管、照明等。在一期工程的基础上拓宽桥梁涵洞，其中中桥154米/3座，小桥13米/1座，涵洞21座。技术标准为公路等级：一级公路，设计速度：60公里/小时，路基宽度:52米（非机动车道左右各拓宽米），桥梁设计荷载：公路-I级等。
</v>
          </cell>
          <cell r="G156" t="str">
            <v>潮南区地方公路服务中心</v>
          </cell>
          <cell r="H156" t="str">
            <v>0802产业园区基础设施</v>
          </cell>
          <cell r="I156" t="str">
            <v>0409产业园区基础设施</v>
          </cell>
          <cell r="J156" t="str">
            <v>在建</v>
          </cell>
          <cell r="K156" t="str">
            <v>2019</v>
          </cell>
          <cell r="L156">
            <v>1</v>
          </cell>
          <cell r="M156" t="str">
            <v>2019-12</v>
          </cell>
          <cell r="N156" t="str">
            <v>2022-02</v>
          </cell>
          <cell r="O156" t="str">
            <v>潮南区地方公路服务中心</v>
          </cell>
          <cell r="P156" t="str">
            <v>1101公路水路运输部门</v>
          </cell>
          <cell r="Q156" t="str">
            <v>P19440514-0091</v>
          </cell>
        </row>
        <row r="157">
          <cell r="E157" t="str">
            <v>汕头市潮南区“十四五”农村供水工程</v>
          </cell>
          <cell r="F157" t="str">
            <v>项目主要建设内容和规模包括：1、潮南平原片区部分村（居）分支管道及到户管道改造，管径选用DN20mm～DN300mm。2、安装计量水表及配套设备。3、管道地理信息化建设，形成覆盖全区农村供水安全保障体系，解决全区农村供水问题。
</v>
          </cell>
          <cell r="G157" t="str">
            <v>潮南自来水有限公司</v>
          </cell>
          <cell r="H157" t="str">
            <v>0402水利</v>
          </cell>
          <cell r="I157" t="str">
            <v>150301防汛抗旱水利提升工程</v>
          </cell>
          <cell r="J157" t="str">
            <v>在建</v>
          </cell>
          <cell r="K157" t="str">
            <v>2021</v>
          </cell>
          <cell r="L157">
            <v>0</v>
          </cell>
          <cell r="M157" t="str">
            <v>2021-01</v>
          </cell>
          <cell r="N157" t="str">
            <v>2025-12</v>
          </cell>
          <cell r="O157" t="str">
            <v>潮南自来水有限公司</v>
          </cell>
          <cell r="P157" t="str">
            <v>1003水利部门</v>
          </cell>
          <cell r="Q157" t="str">
            <v>P21440514-0029</v>
          </cell>
        </row>
        <row r="158">
          <cell r="E158" t="str">
            <v>汕头市潮南区龟头海排涝及生态修复工程</v>
          </cell>
          <cell r="F158" t="str">
            <v>"本项目是潮南区政府落实乡村振兴，提升水系生态环境及水利灌溉功能的重点工程，共建设龟头海闸站工程和对新坛港等4条河流进行生态修复，其中新建龟头海闸站工程，控制集水面积110.88km2，布置泵站、拦河水闸、船闸；新坛港等4条河流生态环境建设项目规划建设总长度29.32公里，建设包括水资源保障、水安全提升、水环境改善、水生态保护与修复、游憩系统等。
整治陈店镇排水溪沟20.69km，水闸修复2座，整修泵站1座。"
</v>
          </cell>
          <cell r="G158" t="str">
            <v>潮南区水利工程建设管理服务中心</v>
          </cell>
          <cell r="H158" t="str">
            <v>0402水利</v>
          </cell>
          <cell r="I158" t="str">
            <v>1599其他农林水利建设</v>
          </cell>
          <cell r="J158" t="str">
            <v>未开工</v>
          </cell>
          <cell r="K158" t="str">
            <v>2022</v>
          </cell>
          <cell r="L158">
            <v>0</v>
          </cell>
          <cell r="M158" t="str">
            <v>2022-07</v>
          </cell>
          <cell r="N158" t="str">
            <v>2023-12</v>
          </cell>
          <cell r="O158" t="str">
            <v>汕头市潮南区水利工程建设管理服务中心</v>
          </cell>
        </row>
        <row r="158">
          <cell r="Q158" t="str">
            <v>P22440514-0021</v>
          </cell>
        </row>
        <row r="159">
          <cell r="E159" t="str">
            <v>汕头市潮南区老区全域水利设施建设工程</v>
          </cell>
          <cell r="F159" t="str">
            <v>对潮南区境内14条支流开展河道治理，新建和重建6个排涝电排站，重建2宗中型水闸，开展河流生态修复6公里。其中：1、河道治理工程：包括陈店截流达标加固工程、中港河达标加固工程、南山截流扩宽工程、秋风水（司马截流）达标加固工程、金溪水（司马陈店截流）达标加固工程、陈店内溪整治工程、龟头海治理工程、大隙沟水治理工程、美仙溪水治理工程、秋风水清淤美化工程、金溪水、陈店截流清淤美化工程、中港河清淤美化工程、龟头海清淤美化工程（清淤部分）、金溪水岔河扩宽工程，开展河道整治、清淤、堤防加固以及相应的穿堤涵闸建设。2、电</v>
          </cell>
          <cell r="G159" t="str">
            <v>潮南区水利工程建设管理服务中心</v>
          </cell>
          <cell r="H159" t="str">
            <v>0402水利</v>
          </cell>
          <cell r="I159" t="str">
            <v>1599其他农林水利建设</v>
          </cell>
          <cell r="J159" t="str">
            <v>在建</v>
          </cell>
          <cell r="K159" t="str">
            <v>2022</v>
          </cell>
          <cell r="L159">
            <v>0</v>
          </cell>
          <cell r="M159" t="str">
            <v>2022-01</v>
          </cell>
          <cell r="N159" t="str">
            <v>2024-06</v>
          </cell>
          <cell r="O159" t="str">
            <v>汕头市潮南区水利工程建设管理服务中心</v>
          </cell>
        </row>
        <row r="159">
          <cell r="Q159" t="str">
            <v>P22440514-0020</v>
          </cell>
        </row>
        <row r="160">
          <cell r="E160" t="str">
            <v>红场镇乡村振兴暨红色文旅基础设施建设项目</v>
          </cell>
          <cell r="F160" t="str">
            <v>"主要建设内容：对我镇的红色革命迹地串联成珠，进行活化，挖掘红色资源，打造红色研学基地，发展壮大茶产业。新建一批公厕、垃圾收集点、供水管网改造提升及风貌提升项目，完善农村基础设施建设；配套旅游基础设施建设，将镇区周边道路升级改造，建设3A景区大型停车场，建设溯溪徒步，设置党建宣传栏、革命老区历史解说牌；盘活土地利用，建设酒店（游客集散中心）、加油站等；打造红色研学基地，加强中小学学生爱国主义教育；同时发展壮大茶产业，修建配套茶园进出路，农特产品展销中心，提升收益，推动社会经济发展。"
</v>
          </cell>
          <cell r="G160" t="str">
            <v>汕头市潮南区红场镇人民政府</v>
          </cell>
          <cell r="H160" t="str">
            <v>0604文化旅游</v>
          </cell>
          <cell r="I160" t="str">
            <v>1101文化旅游</v>
          </cell>
          <cell r="J160" t="str">
            <v>未开工</v>
          </cell>
          <cell r="K160" t="str">
            <v>2022</v>
          </cell>
          <cell r="L160">
            <v>0</v>
          </cell>
          <cell r="M160" t="str">
            <v>2022-03</v>
          </cell>
          <cell r="N160" t="str">
            <v>2023-12</v>
          </cell>
          <cell r="O160" t="str">
            <v>汕头市潮南区红场镇人民政府</v>
          </cell>
          <cell r="P160" t="str">
            <v>0103政府办公厅（室）及相关机构</v>
          </cell>
          <cell r="Q160" t="str">
            <v>P22440514-0031</v>
          </cell>
        </row>
        <row r="161">
          <cell r="E161" t="str">
            <v>汕头市潮南练江滨海生态发展示范片区智慧园区及配套设施</v>
          </cell>
          <cell r="F161" t="str">
            <v>建设汕头市潮南区纺织印染环保综合处理中心智慧产业园区，包括智能安防系统、工业互联网平台和消防站；建设华南印染科创中心（占地面积43.69亩），包括研发中心、产品检验检测中心、会展中心、智慧园区运营中心、金融服务中心、培训中心、印染技术产学研基地和综合服务大厅等。道路部分建设省道337线凤南至田心灾毁重建、沙井线南延路改建、里十四路改建、进园道路工程。为保障粮食安全，确保粮食应急供应加工，配套建设粮仓智能化系统，生产设施设备，粮食加工厂设施设备等。
</v>
          </cell>
          <cell r="G161" t="str">
            <v>汕头市潮南区纺织印染环保综合处理中心办公室</v>
          </cell>
          <cell r="H161" t="str">
            <v>0802产业园区基础设施</v>
          </cell>
          <cell r="I161" t="str">
            <v>0409产业园区基础设施</v>
          </cell>
          <cell r="J161" t="str">
            <v>未开工</v>
          </cell>
          <cell r="K161" t="str">
            <v>2022</v>
          </cell>
          <cell r="L161">
            <v>0</v>
          </cell>
          <cell r="M161" t="str">
            <v>2022-06</v>
          </cell>
          <cell r="N161" t="str">
            <v>2024-12</v>
          </cell>
          <cell r="O161" t="str">
            <v>汕头市潮南区纺织印染环保综合处理中心管理办公室</v>
          </cell>
          <cell r="P161" t="str">
            <v>1399其他商业服务业等部门</v>
          </cell>
          <cell r="Q161" t="str">
            <v>P22440514-0024</v>
          </cell>
        </row>
        <row r="162">
          <cell r="E162" t="str">
            <v>广东省口腔用品技术创新专业镇（司马浦）产业集聚区基础设施及配套建设项目</v>
          </cell>
          <cell r="F162" t="str">
            <v>包括园区基础设施及配套项目，其中：（1）基础设施，主要包括仙港东路、上方大道等一批配套道路（含供水、供电、燃气、通信、排水）约47.85公里、水环境修复约22.21公里以及综合基础环境提升等；（2）配套项目，主要包括产业公共服务综合体建筑面积约60000平方米、高校创新创业智造产业园建筑面积约40000平方米、智慧通用厂房约50000平方米等检测质验、研学教育、科技创新、产业孵化、电商物流、商贸会展等产业公共服务配套，以及配套口腔健康、乡村等特色文旅设施。
</v>
          </cell>
          <cell r="G162" t="str">
            <v>潮南区司马浦镇人民政府</v>
          </cell>
          <cell r="H162" t="str">
            <v>0802产业园区基础设施</v>
          </cell>
          <cell r="I162" t="str">
            <v>0409产业园区基础设施</v>
          </cell>
          <cell r="J162" t="str">
            <v>未开工</v>
          </cell>
          <cell r="K162" t="str">
            <v>2022</v>
          </cell>
          <cell r="L162">
            <v>0</v>
          </cell>
          <cell r="M162" t="str">
            <v>2022-06</v>
          </cell>
          <cell r="N162" t="str">
            <v>2025-12</v>
          </cell>
          <cell r="O162" t="str">
            <v>汕头市潮南区司马浦镇人民政府</v>
          </cell>
          <cell r="P162" t="str">
            <v>0103政府办公厅（室）及相关机构</v>
          </cell>
          <cell r="Q162" t="str">
            <v>P22440514-0036</v>
          </cell>
        </row>
        <row r="163">
          <cell r="E163" t="str">
            <v>汕头市潮南区地方储备粮仓库</v>
          </cell>
          <cell r="F163" t="str">
            <v>汕头市潮南区地方储备粮仓库，项目用地面积40000平方米（折合60亩），新建粮食储存规模6万吨，主要建设10栋平房仓，1栋加工厂，1栋辅助生产设施楼，1栋管理用房及技术用房、粮食检验室，用于存放区级粮食</v>
          </cell>
          <cell r="G163" t="str">
            <v>汕头市潮南区储备粮食和物资有限公司</v>
          </cell>
          <cell r="H163" t="str">
            <v>07城乡冷链物流基础设施</v>
          </cell>
          <cell r="I163" t="str">
            <v>1801城乡冷链物流设施建设</v>
          </cell>
          <cell r="J163" t="str">
            <v>在建</v>
          </cell>
          <cell r="K163" t="str">
            <v>2020</v>
          </cell>
          <cell r="L163">
            <v>3</v>
          </cell>
          <cell r="M163" t="str">
            <v>2020-06</v>
          </cell>
          <cell r="N163" t="str">
            <v>2022-03</v>
          </cell>
          <cell r="O163" t="str">
            <v>汕头市潮南区储备粮有限公司</v>
          </cell>
          <cell r="P163" t="str">
            <v>1601粮油事务管理部门</v>
          </cell>
          <cell r="Q163" t="str">
            <v>P20440514-0065</v>
          </cell>
        </row>
        <row r="164">
          <cell r="E164" t="str">
            <v> 汕头市潮南区红场镇大南山特色产业园区配套项目（揭惠高速公路潮南区红场连接线新建工程）</v>
          </cell>
          <cell r="F164" t="str">
            <v>对施工现场包括路基范围内的所有垃圾、灌木、竹林及胸径小于150mm的树木、石头、废料、表土（腐殖土）、草皮的铲除与开挖、拆除现场原有构造物、平整土地，依照法律规定的程序和权限协调项目建设计经过的路段的基本农田及农民集体所有的土地转化为国有土地，并依法给予被征地的农村集体经济组织和被征地农民合理补偿和妥善安置。路线全长7.135km，路面结构采用水泥混凝土路面，路基8m,路面6.5m,双向两车道；全线共设置中桥2座，小桥1座，涵洞22道，平面交叉2处。
</v>
          </cell>
          <cell r="G164" t="str">
            <v>汕头市潮南区红场镇人民政府</v>
          </cell>
          <cell r="H164" t="str">
            <v>0604文化旅游</v>
          </cell>
          <cell r="I164" t="str">
            <v>1101文化旅游</v>
          </cell>
          <cell r="J164" t="str">
            <v>在建</v>
          </cell>
          <cell r="K164" t="str">
            <v>2020</v>
          </cell>
          <cell r="L164">
            <v>1</v>
          </cell>
          <cell r="M164" t="str">
            <v>2021-05</v>
          </cell>
          <cell r="N164" t="str">
            <v>2022-11</v>
          </cell>
          <cell r="O164" t="str">
            <v>潮南区红场镇人民政府</v>
          </cell>
          <cell r="P164" t="str">
            <v>0103政府办公厅（室）及相关机构</v>
          </cell>
          <cell r="Q164" t="str">
            <v>P20440514-0078</v>
          </cell>
        </row>
        <row r="165">
          <cell r="E165" t="str">
            <v>胪岗乡村振兴暨千年古寨文商旅建设项目</v>
          </cell>
          <cell r="F165" t="str">
            <v>胪岗乡村振兴暨千年古寨文商旅建设项目占地面积450亩，主要建设内容包括升级改造环古寨滨水道路，修复明清老街，新建街区式菜市场、滨河夜市，新建唐朝潮阳县令吴驹、宋朝诗人杨万里及非物质文化遗产等千年文脉纪念项目，营造生态农田，完善生态停车场，修筑古村标志，新建周边连接线路等配套设施。
</v>
          </cell>
          <cell r="G165" t="str">
            <v>汕头市潮南区胪岗镇人民政府</v>
          </cell>
          <cell r="H165" t="str">
            <v>0604文化旅游</v>
          </cell>
          <cell r="I165" t="str">
            <v>1101文化旅游</v>
          </cell>
          <cell r="J165" t="str">
            <v>未开工</v>
          </cell>
          <cell r="K165" t="str">
            <v>2022</v>
          </cell>
          <cell r="L165">
            <v>0</v>
          </cell>
          <cell r="M165" t="str">
            <v>2022-09</v>
          </cell>
          <cell r="N165" t="str">
            <v>2025-09</v>
          </cell>
          <cell r="O165" t="str">
            <v>汕头市潮南区胪岗镇人民政府</v>
          </cell>
        </row>
        <row r="165">
          <cell r="Q165" t="str">
            <v>P22440514-0029</v>
          </cell>
        </row>
        <row r="166">
          <cell r="E166" t="str">
            <v> 潮南区生态补水引调水工程-秋风水泵站、两英大溪二级泵站及压力管道工程</v>
          </cell>
          <cell r="F166" t="str">
            <v>项目主要建设内容和规模：建设潮南区内涝治理配套工程。新建秋风水、两英大溪二级2座提水泵站；新建秋风水—司马截流、两英大溪—南山截洪渠两段压力管道，本工程为潮南区生态补水引调水工程的一部分，有利于维护潮南区内河道生态流量，提升河道水质。</v>
          </cell>
          <cell r="G166" t="str">
            <v>潮南自来水有限公司</v>
          </cell>
          <cell r="H166" t="str">
            <v>0402水利</v>
          </cell>
          <cell r="I166" t="str">
            <v>150301防汛抗旱水利提升工程</v>
          </cell>
          <cell r="J166" t="str">
            <v>在建</v>
          </cell>
          <cell r="K166" t="str">
            <v>2021</v>
          </cell>
          <cell r="L166">
            <v>0</v>
          </cell>
          <cell r="M166" t="str">
            <v>2021-09</v>
          </cell>
          <cell r="N166" t="str">
            <v>2022-09</v>
          </cell>
          <cell r="O166" t="str">
            <v>潮南自来水有限公司</v>
          </cell>
          <cell r="P166" t="str">
            <v>1003水利部门</v>
          </cell>
          <cell r="Q166" t="str">
            <v>P21440514-0030</v>
          </cell>
        </row>
        <row r="167">
          <cell r="E167" t="str">
            <v>广东省汕头市潮南区人民医院异地新建项目</v>
          </cell>
          <cell r="F167" t="str">
            <v>潮南区人民医院异地新建项目，位于潮南区成田镇家美社区陈沙公路南侧，规划占地面积100亩，共分三期建设；首期建设用地约59亩，建筑面积18.09万平方米，其中：地下两层建筑面积为5.89万平方米，地上建筑面积为12.2万平方；建设门急诊楼、医技楼、住院楼及配套设施等。其中：门急诊楼及医技楼为4栋裙楼（每栋4层），住院楼为A栋塔楼和B栋塔楼（A栋19层、B栋15层），总停车位1168个。项目按三级医院标准进行规划建设，第一期设置1000张床位。
</v>
          </cell>
          <cell r="G167" t="str">
            <v>汕头市潮南区人民医院</v>
          </cell>
          <cell r="H167" t="str">
            <v>060102公共卫生设施</v>
          </cell>
          <cell r="I167" t="str">
            <v>1203公共卫生设施</v>
          </cell>
          <cell r="J167" t="str">
            <v>在建</v>
          </cell>
          <cell r="K167" t="str">
            <v>2017</v>
          </cell>
          <cell r="L167">
            <v>3</v>
          </cell>
          <cell r="M167" t="str">
            <v>2019-04</v>
          </cell>
          <cell r="N167" t="str">
            <v>2022-11</v>
          </cell>
          <cell r="O167" t="str">
            <v>汕头市潮南区人民医院</v>
          </cell>
          <cell r="P167" t="str">
            <v>0701医疗卫生管理部门</v>
          </cell>
          <cell r="Q167" t="str">
            <v>P17440514-0027</v>
          </cell>
        </row>
        <row r="168">
          <cell r="E168" t="str">
            <v>汕头市潮南区陈店镇西新工业片区配套工程（S235线潮南陈店浮草至沟湖路段路面改造工程）</v>
          </cell>
          <cell r="F168" t="str">
            <v>项目起点位于陈店镇浮草大桥南侧桥头，自北往南延伸，终点在陈店镇沟湖村处与国道324线相接，路线全长约4.2公里，采用二级公路技术标准，设计速度40公里/小时，路基宽度19.5米至23.5米，双向四车道，改建桥涵，配套建设排水、绿化、路灯、步道、安防以及雨污水分流设施。 
</v>
          </cell>
          <cell r="G168" t="str">
            <v>汕头市潮南区公路事务中心</v>
          </cell>
          <cell r="H168" t="str">
            <v>0802产业园区基础设施</v>
          </cell>
          <cell r="I168" t="str">
            <v>0409产业园区基础设施</v>
          </cell>
          <cell r="J168" t="str">
            <v>在建</v>
          </cell>
          <cell r="K168" t="str">
            <v>2020</v>
          </cell>
          <cell r="L168">
            <v>1</v>
          </cell>
          <cell r="M168" t="str">
            <v>2020-10</v>
          </cell>
          <cell r="N168" t="str">
            <v>2022-04</v>
          </cell>
          <cell r="O168" t="str">
            <v>汕头市潮南区公路事务中心</v>
          </cell>
          <cell r="P168" t="str">
            <v>1101公路水路运输部门</v>
          </cell>
          <cell r="Q168" t="str">
            <v>P20440514-0076</v>
          </cell>
        </row>
        <row r="169">
          <cell r="E169" t="str">
            <v>潮南区生态补水引调水工程（含产业园区供水）</v>
          </cell>
          <cell r="F169" t="str">
            <v>补水泵站4座、压力管道工程、新建水闸、重建水闸、连通段工程等，建设潮南区内涝治理配套工程。新建秋风水、两英大溪二级2座提水泵站；新建秋风水—司马截流、两英大溪—南山截洪渠两段压力管道，引用练江水供给产业园区。
</v>
          </cell>
          <cell r="G169" t="str">
            <v>汕头市潮南区水务局</v>
          </cell>
          <cell r="H169" t="str">
            <v>0402水利</v>
          </cell>
          <cell r="I169" t="str">
            <v>150106农村人居环境整治</v>
          </cell>
          <cell r="J169" t="str">
            <v>在建</v>
          </cell>
          <cell r="K169" t="str">
            <v>2020</v>
          </cell>
          <cell r="L169">
            <v>1</v>
          </cell>
          <cell r="M169" t="str">
            <v>2021-02</v>
          </cell>
          <cell r="N169" t="str">
            <v>2028-01</v>
          </cell>
          <cell r="O169" t="str">
            <v>汕头市潮南区水务局</v>
          </cell>
          <cell r="P169" t="str">
            <v>1003水利部门</v>
          </cell>
          <cell r="Q169" t="str">
            <v>P20440514-0056</v>
          </cell>
        </row>
        <row r="170">
          <cell r="E170" t="str">
            <v>汕头市潮南区人民医院异地新建配套建设工程</v>
          </cell>
          <cell r="F170" t="str">
            <v>"汕头市潮南区人民医院异地新建项目包含室内配套建设工程、配套设施和专项信息智能化系统工程等建设内容。主要建设规模：汕头市潮南区人民医院异地新建于2019年按三级综合医院标准进行规划建设，建筑面积180929平方米，总床位1000张，根据疫情防控及实际经营业务需要，设置发热门诊、感染病区，以及对X光、CT室、MR科室、ICU、手术中心等功能科室按三级综合医院标准进行配套建设，为人民群众提供更好的健康卫生医疗服务。
项目建设内容：包括配套建设工程（急救中心、影像中心、介入中心、体检中心、血透中心、手术中心、静</v>
          </cell>
          <cell r="G170" t="str">
            <v>汕头市潮南区人民医院</v>
          </cell>
          <cell r="H170" t="str">
            <v>060102公共卫生设施</v>
          </cell>
          <cell r="I170" t="str">
            <v>1203公共卫生设施</v>
          </cell>
          <cell r="J170" t="str">
            <v>未开工</v>
          </cell>
          <cell r="K170" t="str">
            <v>2022</v>
          </cell>
          <cell r="L170">
            <v>0</v>
          </cell>
          <cell r="M170" t="str">
            <v>2022-08</v>
          </cell>
          <cell r="N170" t="str">
            <v>2024-05</v>
          </cell>
          <cell r="O170" t="str">
            <v>汕头市潮南区人民医院</v>
          </cell>
          <cell r="P170" t="str">
            <v>0701医疗卫生管理部门</v>
          </cell>
          <cell r="Q170" t="str">
            <v>P22440514-0033</v>
          </cell>
        </row>
        <row r="171">
          <cell r="E171" t="str">
            <v>汕头市潮南区污水处理厂污水管网补缺工程</v>
          </cell>
          <cell r="F171" t="str">
            <v>项目主要建设内容、规模：为进一步加快增补污水管网“空白区”，打通雨污分流管网“最后一米”，并对原已建的合流管网及其配套设施进行全面提升改造，提升污水收集效益，需在峡山街道，两英、陈店、仙城、陇田、胪岗、成田、井都、司马浦镇9个镇（街道）铺设污水管道约82公里，管径为DN300-600。
</v>
          </cell>
          <cell r="G171" t="str">
            <v>汕头市潮南区城市管理和综合执法局</v>
          </cell>
          <cell r="H171" t="str">
            <v>0501城镇污水垃圾处理</v>
          </cell>
          <cell r="I171" t="str">
            <v>040406污水处理（城镇）</v>
          </cell>
          <cell r="J171" t="str">
            <v>未开工</v>
          </cell>
          <cell r="K171" t="str">
            <v>2021</v>
          </cell>
          <cell r="L171">
            <v>1</v>
          </cell>
          <cell r="M171" t="str">
            <v>2022-01</v>
          </cell>
          <cell r="N171" t="str">
            <v>2022-12</v>
          </cell>
          <cell r="O171" t="str">
            <v>汕头市潮南区城市管理和综合执法局</v>
          </cell>
          <cell r="P171" t="str">
            <v>09城乡社区部门</v>
          </cell>
          <cell r="Q171" t="str">
            <v>P21440514-0033</v>
          </cell>
        </row>
        <row r="172">
          <cell r="E172" t="str">
            <v>潮南区精品文具产业园配套设施建设项目</v>
          </cell>
          <cell r="F172" t="str">
            <v>本项目建设内容主要包括五大部分：①园区配套设施：通用厂房建设、人才公寓建设、园区道路共6条，全线配套排水、照明、安全设施。②风胪线改建工程，旧路部分挖除新建，采用沥青砼路面，全线配套挡土墙、排水、照明、安全设施。③港头外环路新建工程，沥青砼路面；路基宽度30米，全线配套排水、照明、安全设施。④黄田洋路改建工程；路基宽度24米，全线配套排水、照明、安全设施。⑤峡安路改建工程路，水泥砼路面；路基宽度7.5米，全线配套挡土墙、排水、照明、安全设施。
</v>
          </cell>
          <cell r="G172" t="str">
            <v>汕头市潮南区胪岗镇人民政府</v>
          </cell>
          <cell r="H172" t="str">
            <v>0802产业园区基础设施</v>
          </cell>
          <cell r="I172" t="str">
            <v>0409产业园区基础设施</v>
          </cell>
          <cell r="J172" t="str">
            <v>未开工</v>
          </cell>
          <cell r="K172" t="str">
            <v>2022</v>
          </cell>
          <cell r="L172">
            <v>0</v>
          </cell>
          <cell r="M172" t="str">
            <v>2022-08</v>
          </cell>
          <cell r="N172" t="str">
            <v>2024-07</v>
          </cell>
          <cell r="O172" t="str">
            <v>汕头市潮南区胪岗镇人民政府</v>
          </cell>
        </row>
        <row r="172">
          <cell r="Q172" t="str">
            <v>P22440514-0037</v>
          </cell>
        </row>
        <row r="173">
          <cell r="E173" t="str">
            <v>潮南区陈店大溪流域水环境生态修复项目</v>
          </cell>
          <cell r="F173" t="str">
            <v>项目主要建设内容和规模：陈店大溪干流及6条支流，总长度约为15000米，面积约为34万平方米，对陈店大溪干支流流域进行水环境生态修复。包括截污减排、河道清理和水环境生态修复、环保基础设施及配套管网建设等。
</v>
          </cell>
          <cell r="G173" t="str">
            <v>潮南区陈店镇人民政府</v>
          </cell>
          <cell r="H173" t="str">
            <v>0402水利</v>
          </cell>
          <cell r="I173" t="str">
            <v>1599其他农林水利建设</v>
          </cell>
          <cell r="J173" t="str">
            <v>在建</v>
          </cell>
          <cell r="K173" t="str">
            <v>2020</v>
          </cell>
          <cell r="L173">
            <v>1</v>
          </cell>
          <cell r="M173" t="str">
            <v>2021-05</v>
          </cell>
          <cell r="N173" t="str">
            <v>2025-12</v>
          </cell>
          <cell r="O173" t="str">
            <v>汕头市潮南区陈店镇人民政府</v>
          </cell>
          <cell r="P173" t="str">
            <v>0103政府办公厅（室）及相关机构</v>
          </cell>
          <cell r="Q173" t="str">
            <v>P20440514-0080</v>
          </cell>
        </row>
        <row r="174">
          <cell r="E174" t="str">
            <v>峡山街道东溪古寨文旅建设工程</v>
          </cell>
          <cell r="F174" t="str">
            <v>主要建设内容：1、对古寨墙、寨门、石碑（刻）、戏台及厝座等保护修复。2、完善古寨内雨污分流、清淤清障，3、布设分类垃圾收集点，4、寨内民宿打造；5、打造文化广场；6、绿化工程；7、布置停车场、休闲小憩等。8、设置公厕设施。
</v>
          </cell>
          <cell r="G174" t="str">
            <v>汕头市潮南区峡山街道办事处</v>
          </cell>
          <cell r="H174" t="str">
            <v>0604文化旅游</v>
          </cell>
          <cell r="I174" t="str">
            <v>1101文化旅游</v>
          </cell>
          <cell r="J174" t="str">
            <v>未开工</v>
          </cell>
          <cell r="K174" t="str">
            <v>2022</v>
          </cell>
          <cell r="L174">
            <v>0</v>
          </cell>
          <cell r="M174" t="str">
            <v>2022-06</v>
          </cell>
          <cell r="N174" t="str">
            <v>2024-05</v>
          </cell>
          <cell r="O174" t="str">
            <v>汕头市潮南区峡山街道办事处</v>
          </cell>
          <cell r="P174" t="str">
            <v>0103政府办公厅（室）及相关机构</v>
          </cell>
          <cell r="Q174" t="str">
            <v>P22440514-0038</v>
          </cell>
        </row>
        <row r="175">
          <cell r="E175" t="str">
            <v>广东省汕头市澄海区樟林古港海丝潮侨文化旅游景区</v>
          </cell>
          <cell r="F175" t="str">
            <v>项目包括景区道路基础设施、景区水环境提升建设、潮侨文化设施建设。景区道路基础设施，包括景区内古港路、樟林中山路等三十条道路改造建设，总长度45公里，涉及改造道路沥青路面、雨水管道、污水管道、人行道、路灯及标志牌标志线安防设施。景区水环境提升建设，包括建设5公里河道的清淤，河道两岸驳岸建设、绿道建设、亲水平台建设、码头建设、绿化及水利配套建设。潮侨文化设施建设，包括樟林古港海丝展览馆（澄海侨史馆）、永定楼侨批纪念馆改造提升，完成秦牧故居、西塘、锡庆堂、新兴街等文物保育活化修缮工程。</v>
          </cell>
          <cell r="G175" t="str">
            <v>汕头市澄海区东里镇人民政府</v>
          </cell>
          <cell r="H175" t="str">
            <v>0604文化旅游</v>
          </cell>
          <cell r="I175" t="str">
            <v>1101文化旅游</v>
          </cell>
          <cell r="J175" t="str">
            <v>未开工</v>
          </cell>
          <cell r="K175" t="str">
            <v>2021</v>
          </cell>
          <cell r="L175">
            <v>4</v>
          </cell>
          <cell r="M175" t="str">
            <v>2022-06</v>
          </cell>
          <cell r="N175" t="str">
            <v>2025-12</v>
          </cell>
          <cell r="O175" t="str">
            <v>汕头市澄海区东里镇人民政府</v>
          </cell>
          <cell r="P175" t="str">
            <v>0103政府办公厅（室）及相关机构</v>
          </cell>
          <cell r="Q175" t="str">
            <v>P21440515-0013</v>
          </cell>
        </row>
        <row r="176">
          <cell r="E176" t="str">
            <v>汕头市澄海区莲南产业园区基础设施及配套设施建设项目</v>
          </cell>
          <cell r="F176" t="str">
            <v>①新建梅谭大桥，桥长约834 m，路线总长度约3.225 km（含水南路支线0.425 km）；②改造省道504（S231-潮环溪南支线、G324-金鸿公路路段），总长12.741 km。③ 莲南产业园占地面积约1280亩内的基础设施及标准智能厂房、幼儿园、智慧停车场等配套设施建设。</v>
          </cell>
          <cell r="G176" t="str">
            <v>汕头市澄海区溪南镇人民政府</v>
          </cell>
          <cell r="H176" t="str">
            <v>0802产业园区基础设施</v>
          </cell>
          <cell r="I176" t="str">
            <v>0409产业园区基础设施</v>
          </cell>
          <cell r="J176" t="str">
            <v>未开工</v>
          </cell>
          <cell r="K176" t="str">
            <v>2020</v>
          </cell>
          <cell r="L176">
            <v>4</v>
          </cell>
          <cell r="M176" t="str">
            <v>2021-12</v>
          </cell>
          <cell r="N176" t="str">
            <v>2024-05</v>
          </cell>
          <cell r="O176" t="str">
            <v>汕头市澄海区溪南镇人民政府</v>
          </cell>
          <cell r="P176" t="str">
            <v>0103政府办公厅（室）及相关机构</v>
          </cell>
          <cell r="Q176" t="str">
            <v>P20440515-0026</v>
          </cell>
        </row>
        <row r="177">
          <cell r="E177" t="str">
            <v>广东省汕头市澄海区科创园基础设施及配套设施建设项目</v>
          </cell>
          <cell r="F177" t="str">
            <v>按照产城融合发展的理念，实现产业与城市功能融合、空间整合，项目以广益街道产业园区道路基础设施为建设重点，带动区域新兴产业高新技术的发展，达到"以产促城，以城兴产，产城融合"的协同发展格局。建设内容：一、科创大楼(建筑面积约2.0万平方米，包括创业孵化基地、人才交流中心及创新研究院等)；二、产业园区道路基础设施(长度约15.3公里)；三、产业园区配套设施（包括排水、排污、照明、交通、综合管沟等分项）。四、附属教育配套设施（占地约50亩，建筑面积约7.5万平方米）</v>
          </cell>
          <cell r="G177" t="str">
            <v>汕头市澄海区广益街道办事处</v>
          </cell>
          <cell r="H177" t="str">
            <v>0802产业园区基础设施</v>
          </cell>
          <cell r="I177" t="str">
            <v>0409产业园区基础设施</v>
          </cell>
          <cell r="J177" t="str">
            <v>未开工</v>
          </cell>
          <cell r="K177" t="str">
            <v>2021</v>
          </cell>
          <cell r="L177">
            <v>6</v>
          </cell>
          <cell r="M177" t="str">
            <v>2022-05</v>
          </cell>
          <cell r="N177" t="str">
            <v>2027-12</v>
          </cell>
          <cell r="O177" t="str">
            <v>广益街道办事处</v>
          </cell>
          <cell r="P177" t="str">
            <v>0103政府办公厅（室）及相关机构</v>
          </cell>
          <cell r="Q177" t="str">
            <v>P21440515-0009</v>
          </cell>
        </row>
        <row r="178">
          <cell r="E178" t="str">
            <v>广东省汕头市澄海区莲花山片区基础设施建设项目</v>
          </cell>
          <cell r="F178" t="str">
            <v>莲花山片区基础设施建设工程总投资10.0183亿元，包括四个片区：莲华片区：道路总长7.305公里 ，配套排水、照明、交通标识及绿化等设施建设。东里片区：道路总长1.746公里 ，配套路灯、绿化、通迅线路、地下排污管网等设施建设。盐鸿片区：道路总长5.618公里，配套排水、照明、交通以及管线等设施建设。春天湖工业园区：道路总长2.3公里，配套排水、照明、交通以及管线等设施建设。</v>
          </cell>
          <cell r="G178" t="str">
            <v>汕头市澄海区岭海园区开发建设投资有限公司</v>
          </cell>
          <cell r="H178" t="str">
            <v>0802产业园区基础设施</v>
          </cell>
          <cell r="I178" t="str">
            <v>0409产业园区基础设施</v>
          </cell>
          <cell r="J178" t="str">
            <v>未开工</v>
          </cell>
          <cell r="K178" t="str">
            <v>2020</v>
          </cell>
          <cell r="L178">
            <v>3</v>
          </cell>
          <cell r="M178" t="str">
            <v>2021-12</v>
          </cell>
          <cell r="N178" t="str">
            <v>2022-12</v>
          </cell>
          <cell r="O178" t="str">
            <v>汕头市澄海区岭海园区开发建设投资有限公司</v>
          </cell>
          <cell r="P178" t="str">
            <v>0199其他一般公共服务部门</v>
          </cell>
          <cell r="Q178" t="str">
            <v>P20440515-0021</v>
          </cell>
        </row>
        <row r="179">
          <cell r="E179" t="str">
            <v>广东省汕头市澄海区城镇老旧小区改造</v>
          </cell>
          <cell r="F179" t="str">
            <v>项目涉及3个街道、44个小区（均为2000年底前建成，其中：澄华街道23个、凤翔街道14个、广益街道7个，居民户数10714户、楼栋数358栋、住宅建筑面积约95.40万平方米。主要建设内容包含小区内道路改造工程、交通标识工程、电气改造工程、给排水改造工程、绿化改造工程、公共设施改造工程等方面内容。</v>
          </cell>
          <cell r="G179" t="str">
            <v>澄海区住房和城乡建设局</v>
          </cell>
          <cell r="H179" t="str">
            <v>0901城镇老旧小区改造</v>
          </cell>
          <cell r="I179" t="str">
            <v>0605城镇老旧小区改造</v>
          </cell>
          <cell r="J179" t="str">
            <v>未开工</v>
          </cell>
          <cell r="K179" t="str">
            <v>2021</v>
          </cell>
          <cell r="L179">
            <v>0</v>
          </cell>
          <cell r="M179" t="str">
            <v>2022-03</v>
          </cell>
          <cell r="N179" t="str">
            <v>2025-12</v>
          </cell>
          <cell r="O179" t="str">
            <v>汕头市澄海区住房和城乡建设局</v>
          </cell>
        </row>
        <row r="179">
          <cell r="Q179" t="str">
            <v>P21440515-0019</v>
          </cell>
        </row>
        <row r="180">
          <cell r="E180" t="str">
            <v>广东省汕头市澄海区岭海中小微企业创业园通用厂房（二期）</v>
          </cell>
          <cell r="F180" t="str">
            <v>广东省汕头市澄海区岭海中小微企业创业园通用厂房（二期）项目总用地面积约71亩，拟按容积率4.0进行设计，于用地地块上新建厂房、宿舍楼及其它配套服务设施。项目初拟建筑面积约18.9万平方米，其中厂房约16.1万平方米，宿舍约2.8万平方米。</v>
          </cell>
          <cell r="G180" t="str">
            <v>汕头市澄海区岭海园区开发建设投资有限公司</v>
          </cell>
          <cell r="H180" t="str">
            <v>0802产业园区基础设施</v>
          </cell>
          <cell r="I180" t="str">
            <v>0409产业园区基础设施</v>
          </cell>
          <cell r="J180" t="str">
            <v>未开工</v>
          </cell>
          <cell r="K180" t="str">
            <v>2021</v>
          </cell>
          <cell r="L180">
            <v>0</v>
          </cell>
          <cell r="M180" t="str">
            <v>2022-08</v>
          </cell>
          <cell r="N180" t="str">
            <v>2024-08</v>
          </cell>
          <cell r="O180" t="str">
            <v>汕头市澄海区岭海园区开发建设投资有限公司</v>
          </cell>
          <cell r="P180" t="str">
            <v>0199其他一般公共服务部门</v>
          </cell>
          <cell r="Q180" t="str">
            <v>P21440515-0018</v>
          </cell>
        </row>
        <row r="181">
          <cell r="E181" t="str">
            <v>广东省汕头市澄海区莲上镇现代化农产品物流产业园基础设施项目</v>
          </cell>
          <cell r="F181" t="str">
            <v>产业园区用地面积187.5亩，物流厂房约25万平，停车位约2000个，新能源车位约200个，形成高效运转的现代化农产品物流园区，配套道路长度约6.515公里，打通国道324线、汕北大道凤东路、金鸿公路、六合围产业园区的交通联系，服务于现代农产品物流产业园与六合围产业园区。
</v>
          </cell>
          <cell r="G181" t="str">
            <v>汕头市澄海区莲上镇人民政府</v>
          </cell>
          <cell r="H181" t="str">
            <v>0802产业园区基础设施</v>
          </cell>
          <cell r="I181" t="str">
            <v>0409产业园区基础设施</v>
          </cell>
          <cell r="J181" t="str">
            <v>未开工</v>
          </cell>
          <cell r="K181" t="str">
            <v>2020</v>
          </cell>
          <cell r="L181">
            <v>3</v>
          </cell>
          <cell r="M181" t="str">
            <v>2022-12</v>
          </cell>
          <cell r="N181" t="str">
            <v>2024-12</v>
          </cell>
          <cell r="O181" t="str">
            <v>汕头市澄海区莲上镇人民政府</v>
          </cell>
          <cell r="P181" t="str">
            <v>0103政府办公厅（室）及相关机构</v>
          </cell>
          <cell r="Q181" t="str">
            <v>P20440515-0035</v>
          </cell>
        </row>
        <row r="182">
          <cell r="E182" t="str">
            <v>汕头市澄海区地方储备粮仓库扩建项目（二期）</v>
          </cell>
          <cell r="F182" t="str">
            <v>本项目拟建粮食储备设施总建筑面积约12367.50平方米，其中平房仓建筑面积11935.50平方米，制氮间建筑面积216.00平方米，消防水池建筑面积216.00平方米，拟建粮食储备规模约小麦4.16万吨（约稻谷3.04万吨）。建设内容包括建设用地现状建筑物拆除，新建散装平房仓及制氮间、管线工程、智能化系统等配套设施。</v>
          </cell>
          <cell r="G182" t="str">
            <v>汕头市澄海区粮食收储中心</v>
          </cell>
          <cell r="H182" t="str">
            <v>07城乡冷链物流基础设施</v>
          </cell>
          <cell r="I182" t="str">
            <v>1801城乡冷链物流设施建设</v>
          </cell>
          <cell r="J182" t="str">
            <v>未开工</v>
          </cell>
          <cell r="K182" t="str">
            <v>2022</v>
          </cell>
          <cell r="L182">
            <v>0</v>
          </cell>
          <cell r="M182" t="str">
            <v>2022-07</v>
          </cell>
          <cell r="N182" t="str">
            <v>2023-12</v>
          </cell>
          <cell r="O182" t="str">
            <v>汕头市澄海区粮食收储中心</v>
          </cell>
        </row>
        <row r="182">
          <cell r="Q182" t="str">
            <v>P22440515-0001</v>
          </cell>
        </row>
        <row r="183">
          <cell r="E183" t="str">
            <v>广东省汕头市澄海区莲南村镇工业集聚区示范点产业园区基础设施建设项目</v>
          </cell>
          <cell r="F183" t="str">
            <v>园区面积1620亩，工业用地943亩，建设高新职能绿色的玩具生产基地。配套建设主干道、次干道及支路，总长度约12.473公里，宽度12-55米。拟建工业厂房及配套服务设施约19万平方米，配套停车场约1425个停车位。</v>
          </cell>
          <cell r="G183" t="str">
            <v>汕头市澄海区莲上镇人民政府</v>
          </cell>
          <cell r="H183" t="str">
            <v>0802产业园区基础设施</v>
          </cell>
          <cell r="I183" t="str">
            <v>0409产业园区基础设施</v>
          </cell>
          <cell r="J183" t="str">
            <v>未开工</v>
          </cell>
          <cell r="K183" t="str">
            <v>2021</v>
          </cell>
          <cell r="L183">
            <v>0</v>
          </cell>
          <cell r="M183" t="str">
            <v>2022-03</v>
          </cell>
          <cell r="N183" t="str">
            <v>2024-12</v>
          </cell>
          <cell r="O183" t="str">
            <v>汕头市澄海区莲上镇人民政府</v>
          </cell>
          <cell r="P183" t="str">
            <v>0103政府办公厅（室）及相关机构</v>
          </cell>
          <cell r="Q183" t="str">
            <v>P21440515-0016</v>
          </cell>
        </row>
        <row r="184">
          <cell r="E184" t="str">
            <v>广东省汕头市澄海区六合产业园区基础设施提升及配套工程（六合围片区）</v>
          </cell>
          <cell r="F184" t="str">
            <v>汕头市六合现代产业示范区致力于打造省级重点产业园区，已列入《汕头市开发区总体发展规划（2019-2035年）》，为中小微企业产能示范平台、智能制造转型升级示范区。项目包括工业标准厂房，园区内道路及管廊管沟建设，生态水利修复，河堤整治工程以及东片新建水厂及管网、热电供应和新建护岸1574米等。建设内容：标准厂房的建设、停车场建设、管廊管沟的建设，园区道路的建设、护岸工程、陆域形成及地基处理工程。</v>
          </cell>
          <cell r="G184" t="str">
            <v>汕头市澄海区莱芜经济开发试验区管理委员会</v>
          </cell>
          <cell r="H184" t="str">
            <v>0802产业园区基础设施</v>
          </cell>
          <cell r="I184" t="str">
            <v>0407产城融合项目</v>
          </cell>
          <cell r="J184" t="str">
            <v>未开工</v>
          </cell>
          <cell r="K184" t="str">
            <v>2020</v>
          </cell>
          <cell r="L184">
            <v>10</v>
          </cell>
          <cell r="M184" t="str">
            <v>2021-12</v>
          </cell>
          <cell r="N184" t="str">
            <v>2035-05</v>
          </cell>
          <cell r="O184" t="str">
            <v>汕头市澄海区莱芜经济开发试验区管理委员会</v>
          </cell>
          <cell r="P184" t="str">
            <v>0199其他一般公共服务部门</v>
          </cell>
          <cell r="Q184" t="str">
            <v>P20440515-0024</v>
          </cell>
        </row>
        <row r="185">
          <cell r="E185" t="str">
            <v>广东省汕头市澄海区莲下镇鸿利工业区基础设施升级改造项目</v>
          </cell>
          <cell r="F185" t="str">
            <v>对鸿利工业园区两条配套道路（莲鸿路5.12km、莲南路2.355km）进行扩建改造，并结合鸿利工业园区实施园区外围及配套道路两侧的收益性配套项目，包括园区服务站点、收费性停车场、广告站牌等，后续在此基础上，实施园区物业配套和收费。</v>
          </cell>
          <cell r="G185" t="str">
            <v>汕头市澄海区莲下镇人民政府</v>
          </cell>
          <cell r="H185" t="str">
            <v>0802产业园区基础设施</v>
          </cell>
          <cell r="I185" t="str">
            <v>0409产业园区基础设施</v>
          </cell>
          <cell r="J185" t="str">
            <v>未开工</v>
          </cell>
          <cell r="K185" t="str">
            <v>2020</v>
          </cell>
          <cell r="L185">
            <v>1</v>
          </cell>
          <cell r="M185" t="str">
            <v>2022-01</v>
          </cell>
          <cell r="N185" t="str">
            <v>2023-12</v>
          </cell>
          <cell r="O185" t="str">
            <v>莲下镇人民政府</v>
          </cell>
          <cell r="P185" t="str">
            <v>0103政府办公厅（室）及相关机构</v>
          </cell>
          <cell r="Q185" t="str">
            <v>P20440515-0034</v>
          </cell>
        </row>
        <row r="186">
          <cell r="E186" t="str">
            <v>汕头市澄海区莲下污水处理厂二期及配套管网完善建设项目</v>
          </cell>
          <cell r="F186" t="str">
            <v>（1）莲下污水处理厂二期工程，设计处理规模5万吨/天。（2）南成排渠污水管网完善工程，新建DN200~600污水管4821米，河涌生态清淤19315立方米。（3）利丰排渠污水管网完善工程，新建DN200~600污水管9643米，河涌生态清淤16575立方米。（4）合昌排渠污水管网完善工程，新建DN200~1000污水管9158米，河涌生态清淤19585立方米。</v>
          </cell>
          <cell r="G186" t="str">
            <v>汕头市澄海区城市管理和综合执法局</v>
          </cell>
          <cell r="H186" t="str">
            <v>0501城镇污水垃圾处理</v>
          </cell>
          <cell r="I186" t="str">
            <v>040406污水处理（城镇）</v>
          </cell>
          <cell r="J186" t="str">
            <v>未开工</v>
          </cell>
          <cell r="K186" t="str">
            <v>2022</v>
          </cell>
          <cell r="L186">
            <v>0</v>
          </cell>
          <cell r="M186" t="str">
            <v>2022-10</v>
          </cell>
          <cell r="N186" t="str">
            <v>2023-12</v>
          </cell>
          <cell r="O186" t="str">
            <v>汕头市澄海区城市管理和综合执法局</v>
          </cell>
        </row>
        <row r="186">
          <cell r="Q186" t="str">
            <v>P22440515-0006</v>
          </cell>
        </row>
        <row r="187">
          <cell r="E187" t="str">
            <v>广东省汕头市澄海区垦造水田项目（莲华、隆都片区)</v>
          </cell>
          <cell r="F187" t="str">
            <v>项目对规划范围内的耕地进行质量提升，提高土地利用率和改善农业生产条件等。建设主要内容：项目位于隆都镇3个村、莲华镇6个村，总面积约2028.55亩，预计新增水田1883.33亩，完成后能落实每年至少一造水稻种植。1、隆都片区：位于前埔村、后埔村和前美村3个村，建设规模1189.28亩，预计新增水田1109.60亩；2、莲华片区：位于东浦村、林畔村、雅道村、南塘村、三洲村、南美村6个村，建设规模839.27亩，预计新增水田773.73亩。收益来源：水田指标转让收入、粮食产出</v>
          </cell>
          <cell r="G187" t="str">
            <v>汕头市澄海区土地储备中心</v>
          </cell>
          <cell r="H187" t="str">
            <v>0401农业</v>
          </cell>
          <cell r="I187" t="str">
            <v>150107高标准农田建设</v>
          </cell>
          <cell r="J187" t="str">
            <v>在建</v>
          </cell>
          <cell r="K187" t="str">
            <v>2021</v>
          </cell>
          <cell r="L187">
            <v>0</v>
          </cell>
          <cell r="M187" t="str">
            <v>2021-12</v>
          </cell>
          <cell r="N187" t="str">
            <v>2022-03</v>
          </cell>
          <cell r="O187" t="str">
            <v>隆都镇3个村、莲华镇6个村</v>
          </cell>
          <cell r="P187" t="str">
            <v>1501土地储备部门</v>
          </cell>
          <cell r="Q187" t="str">
            <v>P21440515-0014</v>
          </cell>
        </row>
        <row r="188">
          <cell r="E188" t="str">
            <v>广东省汕头市澄海区莲下镇“十四五”供水保障项目</v>
          </cell>
          <cell r="F188" t="str">
            <v>将莲下南洋自来水公司扩建至日产12万吨供水规模及建设配套供水管网，实施六合片区供水工程及“户户通”村级供水管网改造工程，供水保障覆盖莲下镇30个村3.57万户共11.82万人，同时可满足六合片区12平方公里建成区的用水需求，进一步满足六合片区配套需要、提高供水收益。
收益来源：供水收费。</v>
          </cell>
          <cell r="G188" t="str">
            <v>汕头市澄海区莲下镇人民政府</v>
          </cell>
          <cell r="H188" t="str">
            <v>080101供水</v>
          </cell>
          <cell r="I188" t="str">
            <v>040401供水</v>
          </cell>
          <cell r="J188" t="str">
            <v>未开工</v>
          </cell>
          <cell r="K188" t="str">
            <v>2020</v>
          </cell>
          <cell r="L188">
            <v>1</v>
          </cell>
          <cell r="M188" t="str">
            <v>2022-01</v>
          </cell>
          <cell r="N188" t="str">
            <v>2023-12</v>
          </cell>
          <cell r="O188" t="str">
            <v>汕头市莲下镇人民政府</v>
          </cell>
          <cell r="P188" t="str">
            <v>0103政府办公厅（室）及相关机构</v>
          </cell>
          <cell r="Q188" t="str">
            <v>P20440515-0033</v>
          </cell>
        </row>
        <row r="189">
          <cell r="E189" t="str">
            <v>广东省汕头市澄海区凤翔滨海现代产业园区交通基础设施升级改造</v>
          </cell>
          <cell r="F189" t="str">
            <v>项目包含荣福路长4511m宽18米;福府路(金鸿公路至岭海路)长1583m宽16米;福府路(岭海路至中阳大道)长887m宽16米。工程内容为道路、交通、桥涵、给水、照明、通信、绿化等。项目建成后将在周边配套建设生活市场、商场、驿站等，进一步提升产业园基础设施建设水平，极大推动周边企业工业产值创值、税收增收</v>
          </cell>
          <cell r="G189" t="str">
            <v>汕头市澄海区凤翔街道办事处</v>
          </cell>
          <cell r="H189" t="str">
            <v>0802产业园区基础设施</v>
          </cell>
          <cell r="I189" t="str">
            <v>0409产业园区基础设施</v>
          </cell>
          <cell r="J189" t="str">
            <v>未开工</v>
          </cell>
          <cell r="K189" t="str">
            <v>2020</v>
          </cell>
          <cell r="L189">
            <v>3</v>
          </cell>
          <cell r="M189" t="str">
            <v>2021-12</v>
          </cell>
          <cell r="N189" t="str">
            <v>2023-12</v>
          </cell>
          <cell r="O189" t="str">
            <v>汕头市澄海区凤翔街道办事处</v>
          </cell>
          <cell r="P189" t="str">
            <v>0103政府办公厅（室）及相关机构</v>
          </cell>
          <cell r="Q189" t="str">
            <v>P20440515-0031</v>
          </cell>
        </row>
        <row r="190">
          <cell r="E190" t="str">
            <v>广东省汕头市澄海区莲下镇第一工业园区基础设施升级改造项目</v>
          </cell>
          <cell r="F190" t="str">
            <v>对第一工业园区两条配套道路（南成路2km、莲凤路4.6km）进行扩建改造，并结合园区规划内容实施园区外围及配套道路两侧的收益性配套项目，包括园区服务站点、收费性停车场、广告站牌等，后续在此基础上，实施园区物业配套和收费，并整合周边乡村土地统一进行商业开发，进一步提高项目收益，已完成项目建议书及可研报告，预算投资约4.5亿元。</v>
          </cell>
          <cell r="G190" t="str">
            <v>汕头市澄海区莲下镇人民政府</v>
          </cell>
          <cell r="H190" t="str">
            <v>0802产业园区基础设施</v>
          </cell>
          <cell r="I190" t="str">
            <v>0409产业园区基础设施</v>
          </cell>
          <cell r="J190" t="str">
            <v>未开工</v>
          </cell>
          <cell r="K190" t="str">
            <v>2020</v>
          </cell>
          <cell r="L190">
            <v>2</v>
          </cell>
          <cell r="M190" t="str">
            <v>2021-12</v>
          </cell>
          <cell r="N190" t="str">
            <v>2022-05</v>
          </cell>
          <cell r="O190" t="str">
            <v>汕头市澄海区莲下镇人民政府</v>
          </cell>
          <cell r="P190" t="str">
            <v>0103政府办公厅（室）及相关机构</v>
          </cell>
          <cell r="Q190" t="str">
            <v>P20440515-0015</v>
          </cell>
        </row>
        <row r="191">
          <cell r="E191" t="str">
            <v>广东省汕头市澄海区城区停车场建设及配套项目</v>
          </cell>
          <cell r="F191" t="str">
            <v>1、城区大型停车场，停车位350个，配套实施雨污分流、排水管网、道路及设施等；2、凤翔片区智能停车楼2栋及地面停车场9个，停车位2198个；3、广益片区拟立体停车库，停车位572个，配套建设服务工程；4、澄华片区智能停车楼6幢及相关配套设施，停车位1500个。</v>
          </cell>
          <cell r="G191" t="str">
            <v>汕头市澄海区城市管理和综合执法局</v>
          </cell>
          <cell r="H191" t="str">
            <v>0206城市停车场</v>
          </cell>
          <cell r="I191" t="str">
            <v>0406停车场建设</v>
          </cell>
          <cell r="J191" t="str">
            <v>未开工</v>
          </cell>
          <cell r="K191" t="str">
            <v>2021</v>
          </cell>
          <cell r="L191">
            <v>0</v>
          </cell>
          <cell r="M191" t="str">
            <v>2022-07</v>
          </cell>
          <cell r="N191" t="str">
            <v>2023-07</v>
          </cell>
          <cell r="O191" t="str">
            <v>广东省汕头市澄海区城区停车场建设及配套项目</v>
          </cell>
        </row>
        <row r="191">
          <cell r="Q191" t="str">
            <v>P21440515-0015</v>
          </cell>
        </row>
        <row r="192">
          <cell r="E192" t="str">
            <v>汕头市澄海区清源水质净化厂三期及澄海新区雨污分流改造建设项目</v>
          </cell>
          <cell r="F192" t="str">
            <v>1、澄海区清源水质净化厂三期工程，设计处理规模为7万吨/天。2、澄海区新区市政道路雨污分流工程，新建DN300~DN1000排水管道约30公里。3、澄海区新区排水单元达标创建工程，新建DN100~DN400排水管道约125.6公里。</v>
          </cell>
          <cell r="G192" t="str">
            <v>汕头市澄海区城市管理和综合执法局</v>
          </cell>
          <cell r="H192" t="str">
            <v>0501城镇污水垃圾处理</v>
          </cell>
          <cell r="I192" t="str">
            <v>040406污水处理（城镇）</v>
          </cell>
          <cell r="J192" t="str">
            <v>未开工</v>
          </cell>
          <cell r="K192" t="str">
            <v>2022</v>
          </cell>
          <cell r="L192">
            <v>0</v>
          </cell>
          <cell r="M192" t="str">
            <v>2022-10</v>
          </cell>
          <cell r="N192" t="str">
            <v>2023-12</v>
          </cell>
          <cell r="O192" t="str">
            <v>汕头市澄海区城市管理和综合执法局</v>
          </cell>
        </row>
        <row r="192">
          <cell r="Q192" t="str">
            <v>P22440515-0007</v>
          </cell>
        </row>
        <row r="193">
          <cell r="E193" t="str">
            <v>南澳县旅游集散中心建设项目</v>
          </cell>
          <cell r="F193" t="str">
            <v>1.新建大桥头游客中心及标配停车场，其中游客中心共三层，总面积4500平方米；标配停车场拟设置大车车位10个，小车车位108个，配套快速充电桩36个。2.新建全岛8个临时停车场及配套设施，分别为：大桥侧43亩停车场，宋井路口停车场，云澳中心渔港停车场，万绿苑停车场、走马埔停车场、青澳湾停车场、体育广场停车场、长山尾渡口停车场，每个停车场配套智能道闸并进行停车划线及标牌标识建设。3.新建全岛简易站亭共30对，以及全岛交通标识更新建设。4.配置旅游观光巴士（大、中、小）、新建县城客运枢纽。
</v>
          </cell>
          <cell r="G193" t="str">
            <v>南澳县文化广电旅游体育局</v>
          </cell>
          <cell r="H193" t="str">
            <v>0604文化旅游</v>
          </cell>
          <cell r="I193" t="str">
            <v>1101文化旅游</v>
          </cell>
          <cell r="J193" t="str">
            <v>未开工</v>
          </cell>
          <cell r="K193" t="str">
            <v>2021</v>
          </cell>
          <cell r="L193">
            <v>3</v>
          </cell>
          <cell r="M193" t="str">
            <v>2021-12</v>
          </cell>
          <cell r="N193" t="str">
            <v>2023-06</v>
          </cell>
          <cell r="O193" t="str">
            <v>南澳县文化广电旅游体育局</v>
          </cell>
          <cell r="P193" t="str">
            <v>0599其他文化体育与传媒部门</v>
          </cell>
          <cell r="Q193" t="str">
            <v>P21440523-0005</v>
          </cell>
        </row>
        <row r="194">
          <cell r="E194" t="str">
            <v>汕头市南澳岛渔港经济区项目（一期）</v>
          </cell>
          <cell r="F194" t="str">
            <v>1.云澳中心渔港600HP卸鱼码头西侧加建码头240m；新建1000HP渔船码头和2000吨级冷藏船码头，长303m；改建南防波堤1315m，西防波堤380m；疏浚港池锚地49.82万㎡；新建护岸627.8m，形成陆域约6.7万㎡；建设污水处理站一座；渔港夜景亮化，智慧渔港建设各一项。2.后江渔港疏浚进出港航道1800m。3.吴平寨码头停泊水域疏浚面积约2万㎡。4.鹿仔坑新建渔船停泊区约4.54万㎡。</v>
          </cell>
          <cell r="G194" t="str">
            <v>南澳县农业农村和水务局</v>
          </cell>
          <cell r="H194" t="str">
            <v>0802产业园区基础设施</v>
          </cell>
          <cell r="I194" t="str">
            <v>0409产业园区基础设施</v>
          </cell>
          <cell r="J194" t="str">
            <v>未开工</v>
          </cell>
          <cell r="K194" t="str">
            <v>2021</v>
          </cell>
          <cell r="L194">
            <v>3</v>
          </cell>
          <cell r="M194" t="str">
            <v>2022-01</v>
          </cell>
          <cell r="N194" t="str">
            <v>2024-12</v>
          </cell>
          <cell r="O194" t="str">
            <v>南澳县农业农村和水务局</v>
          </cell>
          <cell r="P194" t="str">
            <v>1001农业部门</v>
          </cell>
          <cell r="Q194" t="str">
            <v>P21440523-0008</v>
          </cell>
        </row>
        <row r="195">
          <cell r="E195" t="str">
            <v>汕头市南澳县供排水设施提升改造工程</v>
          </cell>
          <cell r="F195" t="str">
            <v>1、后宅镇主次干道雨污分流改造，建设污水管长度12.53km，雨水管长度2.95km等。2、青澳管委雨污分流改造及青江路、瑞青路道路建设工程，建设雨水管5.95km；污水管6.5km等及青江路及瑞青路道路建设及配套管网建设。3、深澳镇雨污分流改造，建设雨水管管长19.09km，污水管管长21km。4、云澳镇雨污分流改造，建设雨水管19.05km，污水管管长11.84km。5、建设一座8000m3/d的云澳镇污水处理设施，对深澳镇等2座污水处理站进行提标改造。6、建设南澳县县城排涝雨水泵站，7、供水增压提质</v>
          </cell>
          <cell r="G195" t="str">
            <v>南澳县后宅镇人民政府</v>
          </cell>
          <cell r="H195" t="str">
            <v>0402水利</v>
          </cell>
          <cell r="I195" t="str">
            <v>1599其他农林水利建设</v>
          </cell>
          <cell r="J195" t="str">
            <v>未开工</v>
          </cell>
          <cell r="K195" t="str">
            <v>2022</v>
          </cell>
          <cell r="L195">
            <v>0</v>
          </cell>
          <cell r="M195" t="str">
            <v>2022-06</v>
          </cell>
          <cell r="N195" t="str">
            <v>2024-06</v>
          </cell>
          <cell r="O195" t="str">
            <v>后宅镇人民政府</v>
          </cell>
          <cell r="P195" t="str">
            <v>0103政府办公厅（室）及相关机构</v>
          </cell>
          <cell r="Q195" t="str">
            <v>P22440523-0002</v>
          </cell>
        </row>
        <row r="196">
          <cell r="E196" t="str">
            <v>汕头市南澳县全域旅游配套设施建设项目（环岛片区）</v>
          </cell>
          <cell r="F196" t="str">
            <v>
建设环岛观光公路41公里：1、对现状为水泥混凝土路面的再加铺一层厚12cm的沥青混凝土罩面层，路面总宽11~11.5m。2、对实施罩面层路段范围内的土路肩进行硬化，硬化宽度为1m。3、对实施罩面层路段范围内的沿线标志牌、路面标线、边沟、防撞栏进行改造，提升其品质。4、新建停车场、充电桩等配套设施，打造综合旅游平台。5、按双向两车道沥青混凝土路面、二级公路结合城市道路标准建设，设计速度 60Km/h（局部限速 40 Km/h）</v>
          </cell>
          <cell r="G196" t="str">
            <v>南澳县公路事务中心</v>
          </cell>
          <cell r="H196" t="str">
            <v>0604文化旅游</v>
          </cell>
          <cell r="I196" t="str">
            <v>1101文化旅游</v>
          </cell>
          <cell r="J196" t="str">
            <v>未开工</v>
          </cell>
          <cell r="K196" t="str">
            <v>2021</v>
          </cell>
          <cell r="L196">
            <v>0</v>
          </cell>
          <cell r="M196" t="str">
            <v>2022-09</v>
          </cell>
          <cell r="N196" t="str">
            <v>2023-09</v>
          </cell>
          <cell r="O196" t="str">
            <v>南澳县公路事务中心</v>
          </cell>
          <cell r="P196" t="str">
            <v>1101公路水路运输部门</v>
          </cell>
          <cell r="Q196" t="str">
            <v>P21440523-0011</v>
          </cell>
        </row>
        <row r="197">
          <cell r="E197" t="str">
            <v>汕头市南澳县县城老旧小区改造项目</v>
          </cell>
          <cell r="F197" t="str">
            <v>拟改建道路包括光明路 、崇文路、东崇路、中兴北街进行雨污管道、路面改造、立面改造、三线落地；东畔大坑绿道建设、栈道建设。其中1、光明路：道路长度 772.6m，拟改建工程内容：道路、雨污分流、强弱电管道及亮化工程。2、崇文路：道路长度 601.5m，拟改建工程内容：现有路面加铺沥青罩面工程。3、东崇路：道路长度 236m，拟改建工程内容：道路、雨污分流、强弱电管及亮化工程等。4、中兴北街：道路长度458m，道路宽度16m，建设内容包括路面工程、排水工程、绿化工程、路灯工程等。5、东畔大坑绿道、栈道建设。</v>
          </cell>
          <cell r="G197" t="str">
            <v>南澳县后宅镇人民政府</v>
          </cell>
          <cell r="H197" t="str">
            <v>0901城镇老旧小区改造</v>
          </cell>
          <cell r="I197" t="str">
            <v>0605城镇老旧小区改造</v>
          </cell>
          <cell r="J197" t="str">
            <v>未开工</v>
          </cell>
          <cell r="K197" t="str">
            <v>2021</v>
          </cell>
          <cell r="L197">
            <v>0</v>
          </cell>
          <cell r="M197" t="str">
            <v>2022-06</v>
          </cell>
          <cell r="N197" t="str">
            <v>2023-12</v>
          </cell>
          <cell r="O197" t="str">
            <v>南澳县后宅镇人民政府</v>
          </cell>
          <cell r="P197" t="str">
            <v>0103政府办公厅（室）及相关机构</v>
          </cell>
          <cell r="Q197" t="str">
            <v>P21440523-0013</v>
          </cell>
        </row>
        <row r="198">
          <cell r="E198" t="str">
            <v>汕头市南澳县全域旅游配套设施建设项目（后宅片区）</v>
          </cell>
          <cell r="F198" t="str">
            <v>新建南澳县环城西路989m,南澳县龙滨路延伸段775m,配套建设独特的景观带，沿路增设智慧路灯、道路环卫箱广告、公交候车亭广告、充电桩等配套设施。该项目能进一步提升我县全域旅游基础设施，优化旅游环境，推进全域旅游产业发展。</v>
          </cell>
          <cell r="G198" t="str">
            <v> 南澳县政府投资代建服务中心</v>
          </cell>
          <cell r="H198" t="str">
            <v>0604文化旅游</v>
          </cell>
          <cell r="I198" t="str">
            <v>1101文化旅游</v>
          </cell>
          <cell r="J198" t="str">
            <v>未开工</v>
          </cell>
          <cell r="K198" t="str">
            <v>2020</v>
          </cell>
          <cell r="L198">
            <v>0</v>
          </cell>
          <cell r="M198" t="str">
            <v>2022-05</v>
          </cell>
          <cell r="N198" t="str">
            <v>2023-12</v>
          </cell>
          <cell r="O198" t="str">
            <v>南澳县城市管理和综合执法局</v>
          </cell>
          <cell r="P198" t="str">
            <v>09城乡社区部门</v>
          </cell>
          <cell r="Q198" t="str">
            <v>P20440523-0047</v>
          </cell>
        </row>
        <row r="199">
          <cell r="E199" t="str">
            <v>汕头市南澳县深澳大溪主流域治理建设项目</v>
          </cell>
          <cell r="F199" t="str">
            <v>1、全流域河床清淤，修建涵闸桥梁，修建拦水坝，修建步道，修建截污管网，堤岸建设和加固，景观绿化及照明，新建3个停车场等其他公共设施。通过主流域环境提升景区景点门票综合收入实现收益。2、项目治理建设起点上游从梅花村大溪源头，中段护城河，下游至三澳村出海口，全长约3.5公里，西大排洪港，全长约0.6公里；合计约4.1公里。</v>
          </cell>
          <cell r="G199" t="str">
            <v>南澳县深澳镇人民政府</v>
          </cell>
          <cell r="H199" t="str">
            <v>0501城镇污水垃圾处理</v>
          </cell>
          <cell r="I199" t="str">
            <v>0705农村环境治理</v>
          </cell>
          <cell r="J199" t="str">
            <v>未开工</v>
          </cell>
          <cell r="K199" t="str">
            <v>2021</v>
          </cell>
          <cell r="L199">
            <v>2</v>
          </cell>
          <cell r="M199" t="str">
            <v>2022-09</v>
          </cell>
          <cell r="N199" t="str">
            <v>2023-12</v>
          </cell>
          <cell r="O199" t="str">
            <v>南澳县深澳镇人民政府</v>
          </cell>
          <cell r="P199" t="str">
            <v>0103政府办公厅（室）及相关机构</v>
          </cell>
          <cell r="Q199" t="str">
            <v>P21440523-0009</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ow r="4">
          <cell r="E4" t="str">
            <v>项目名称</v>
          </cell>
          <cell r="F4" t="str">
            <v>项目主要建设内容和规模</v>
          </cell>
          <cell r="G4" t="str">
            <v>项目单位</v>
          </cell>
          <cell r="H4" t="str">
            <v>项目投向（所属行业）</v>
          </cell>
          <cell r="I4" t="str">
            <v>项目投向2</v>
          </cell>
          <cell r="J4" t="str">
            <v>建设状态（未开工/在建）</v>
          </cell>
          <cell r="K4" t="str">
            <v>立项年度</v>
          </cell>
          <cell r="L4" t="str">
            <v>建设期限（年）</v>
          </cell>
          <cell r="M4" t="str">
            <v>开工（或计划开工日期）（年-月）</v>
          </cell>
          <cell r="N4" t="str">
            <v>预计竣工日期（年-月）</v>
          </cell>
          <cell r="O4" t="str">
            <v>管理使用单位全称</v>
          </cell>
          <cell r="P4" t="str">
            <v>主管部门</v>
          </cell>
          <cell r="Q4" t="str">
            <v>财政部地方政府债务管理系统中项目编码</v>
          </cell>
        </row>
        <row r="8">
          <cell r="E8" t="str">
            <v>汕头市妇幼保健院易地扩建项目</v>
          </cell>
          <cell r="F8" t="str">
            <v>"项目位于龙江路与珠峰北路交界西南侧，占地面积47025平方米，总建筑面积为106146.26平方米，规划床位900张。主要建设内容包括15层住院楼2栋、5层门诊楼1栋、4层医技楼1栋、5层办公后勤楼1栋、1层中心制氧站1座、地下车库2层，以及门房、污水处理池、围墙、绿化等配套；根据汕府办综文〔2018〕6-53号文件精神，工程增加沟渠改道建设内容。
"
</v>
          </cell>
          <cell r="G8" t="str">
            <v>汕头市妇幼保健院</v>
          </cell>
          <cell r="H8" t="str">
            <v>060102公共卫生设施</v>
          </cell>
          <cell r="I8" t="str">
            <v>1203公共卫生设施</v>
          </cell>
          <cell r="J8" t="str">
            <v>在建</v>
          </cell>
          <cell r="K8" t="str">
            <v>2016</v>
          </cell>
          <cell r="L8">
            <v>4</v>
          </cell>
          <cell r="M8" t="str">
            <v>2019-06</v>
          </cell>
          <cell r="N8" t="str">
            <v>2022-09</v>
          </cell>
          <cell r="O8" t="str">
            <v>汕头市妇幼保健院</v>
          </cell>
          <cell r="P8" t="str">
            <v>0799其他医疗卫生部门</v>
          </cell>
          <cell r="Q8" t="str">
            <v>P16440500-0100</v>
          </cell>
        </row>
        <row r="9">
          <cell r="E9" t="str">
            <v>汕头市中医医院易地扩建项目</v>
          </cell>
          <cell r="F9" t="str">
            <v>项目按三级甲等中医院标准建设，设置床位830张，总投资7.13亿元，由市代建中心实施建设。项目总规划用地面积40000.9平方米（约60亩），主要由1栋10层住院楼、1栋7层医技楼、1栋7层门诊综合楼、1栋10层行政科研综合楼、1栋5层门诊楼、2层地下车库及配套设施等建筑物组成，总建筑面积118676.825平方米（其中地上总建筑面积81462.805万平方米、地下室建筑面积37214.02㎡）。
</v>
          </cell>
          <cell r="G9" t="str">
            <v>汕头市中医医院</v>
          </cell>
          <cell r="H9" t="str">
            <v>060102公共卫生设施</v>
          </cell>
          <cell r="I9" t="str">
            <v>1203公共卫生设施</v>
          </cell>
          <cell r="J9" t="str">
            <v>在建</v>
          </cell>
          <cell r="K9" t="str">
            <v>2018</v>
          </cell>
          <cell r="L9">
            <v>4</v>
          </cell>
          <cell r="M9" t="str">
            <v>2018-09</v>
          </cell>
          <cell r="N9" t="str">
            <v>2021-06</v>
          </cell>
          <cell r="O9" t="str">
            <v>汕头市中医医院</v>
          </cell>
          <cell r="P9" t="str">
            <v>0101人大</v>
          </cell>
          <cell r="Q9" t="str">
            <v>P18440500-0101</v>
          </cell>
        </row>
        <row r="10">
          <cell r="E10" t="str">
            <v>汕头高铁站枢纽一体化工程</v>
          </cell>
          <cell r="F10" t="str">
            <v>汕头高铁站枢纽一体化工程项目位于广东省既有汕头站东侧，具体位于汕头市龙湖区，临近泰山路与金砂东路。项目拟占地总面积18.9758公顷，其中农用地0.4169公顷，建设用地18.3788公顷，未利用地0.1801公顷。项目的配套工程，包含（1）东广场、（2）轨道交通预留工程、（3）集散系统匝道工程三个部分。</v>
          </cell>
          <cell r="G10" t="str">
            <v>汕头市投资控股集团有限公司</v>
          </cell>
          <cell r="H10" t="str">
            <v>0201铁路</v>
          </cell>
          <cell r="I10" t="str">
            <v>0199其他铁路</v>
          </cell>
          <cell r="J10" t="str">
            <v>在建</v>
          </cell>
          <cell r="K10" t="str">
            <v>2020</v>
          </cell>
          <cell r="L10">
            <v>4</v>
          </cell>
          <cell r="M10" t="str">
            <v>2021-03</v>
          </cell>
          <cell r="N10" t="str">
            <v>2025-12</v>
          </cell>
          <cell r="O10" t="str">
            <v>汕头市投资控股集团有限公司</v>
          </cell>
          <cell r="P10" t="str">
            <v>18国有企业</v>
          </cell>
          <cell r="Q10" t="str">
            <v>P20440500-0120</v>
          </cell>
        </row>
        <row r="11">
          <cell r="E11" t="str">
            <v>汕头大学东校区暨亚青会场馆项目（一、二期）</v>
          </cell>
          <cell r="F11" t="str">
            <v>一期为场馆区，布局一场两馆，包括一座2.2万人规模体育场、一座8千人规模体育馆、一座会议中心、训练场和训练馆等，计划2021年5月底前建成；二期为宿舍区（运动员村），包括10栋宿舍、3座食堂、1座变电所等，计划2021年7月底前建成</v>
          </cell>
          <cell r="G11" t="str">
            <v>汕头市东部城市经济带建设开发管理中心</v>
          </cell>
          <cell r="H11" t="str">
            <v>0605其他社会事业</v>
          </cell>
          <cell r="I11" t="str">
            <v>1103体育</v>
          </cell>
          <cell r="J11" t="str">
            <v>在建</v>
          </cell>
          <cell r="K11" t="str">
            <v>2019</v>
          </cell>
          <cell r="L11">
            <v>4</v>
          </cell>
          <cell r="M11" t="str">
            <v>2019-11</v>
          </cell>
          <cell r="N11" t="str">
            <v>2021-06</v>
          </cell>
          <cell r="O11" t="str">
            <v>汕头市东部城市经济带建设开发管理中心</v>
          </cell>
          <cell r="P11" t="str">
            <v>0199其他一般公共服务部门</v>
          </cell>
          <cell r="Q11" t="str">
            <v>P19440500-0147</v>
          </cell>
        </row>
        <row r="12">
          <cell r="E12" t="str">
            <v>第三届亚青会汕头市游泳跳水馆改建项目（汕头市体育运动学校）</v>
          </cell>
          <cell r="F12" t="str">
            <v>第三届亚青会汕头市游泳跳水馆改建项目（汕头市体育运动学校），项目总投资额11.4亿元，汕市发改投预[2019]22号，发改编码2019-440512-89-01-073586。主要建设内容包括：（1）馆区，包括升级改造汕头市游泳跳水馆（最大单跨跨度 60.6 米）、新建综合体育馆、乒乓球馆、水球馆、室外跳水池、架空层等，建筑面积约 68300 平方米；（2）校区，包括新建教学管理区、生活配套区、架空层等，建筑面积约 40500平方米；（3）室外场区：新建田径场、独立足球场、篮球场、网球场、橄榄球场、射箭场</v>
          </cell>
          <cell r="G12" t="str">
            <v>汕头市文化广电旅游体育局</v>
          </cell>
          <cell r="H12" t="str">
            <v>0604文化旅游</v>
          </cell>
          <cell r="I12" t="str">
            <v>1101文化旅游</v>
          </cell>
          <cell r="J12" t="str">
            <v>在建</v>
          </cell>
          <cell r="K12" t="str">
            <v>2020</v>
          </cell>
          <cell r="L12">
            <v>4</v>
          </cell>
          <cell r="M12" t="str">
            <v>2020-02</v>
          </cell>
          <cell r="N12" t="str">
            <v>2021-03</v>
          </cell>
          <cell r="O12" t="str">
            <v>汕头市游泳跳水馆</v>
          </cell>
          <cell r="P12" t="str">
            <v>0599其他文化体育与传媒部门</v>
          </cell>
          <cell r="Q12" t="str">
            <v>P20440500-0113</v>
          </cell>
        </row>
        <row r="13">
          <cell r="E13" t="str">
            <v>汕头市林百欣科学技术中等专业学校职业技能实训基地及配套建设工程（学生宿舍）项目</v>
          </cell>
          <cell r="F13" t="str">
            <v>项目新建实训楼1栋，层数10层，建筑面积约为13732.53 平方米，功能包括泵房、消防水池及生活水箱、多功能厅及智能制造实训中心、信息工程实训中心、财经商贸实训中心、艺术设计实训中心等。新建学生宿舍楼1栋，层数6层，建筑面积约6506.74 平方米。</v>
          </cell>
          <cell r="G13" t="str">
            <v>汕头市林百欣科学技术中等专业学校</v>
          </cell>
          <cell r="H13" t="str">
            <v>060202职业教育</v>
          </cell>
          <cell r="I13" t="str">
            <v>0904职业教育</v>
          </cell>
          <cell r="J13" t="str">
            <v>未开工</v>
          </cell>
          <cell r="K13" t="str">
            <v>2021</v>
          </cell>
          <cell r="L13">
            <v>3</v>
          </cell>
          <cell r="M13" t="str">
            <v>2021-12</v>
          </cell>
          <cell r="N13" t="str">
            <v>2023-05</v>
          </cell>
          <cell r="O13" t="str">
            <v>汕头市教育局</v>
          </cell>
          <cell r="P13" t="str">
            <v>0304职高及中专</v>
          </cell>
          <cell r="Q13" t="str">
            <v>P21440500-0004</v>
          </cell>
        </row>
        <row r="14">
          <cell r="E14" t="str">
            <v>汕头市新溪污水处理厂二期（龙珠迁建）污水转输干管工程</v>
          </cell>
          <cell r="F14" t="str">
            <v>新建管径DN1400污水压力管157米、新建双管管径DN1600污水压力管约3519米、泵房内按26万m3/d的规模新增或更换部分电气设备，增设一套除臭设备以及扩建一座609.22平方米的管理房。</v>
          </cell>
          <cell r="G14" t="str">
            <v>汕头市城市管理和综合执法局</v>
          </cell>
          <cell r="H14" t="str">
            <v>0501城镇污水垃圾处理</v>
          </cell>
          <cell r="I14" t="str">
            <v>040406污水处理（城镇）</v>
          </cell>
          <cell r="J14" t="str">
            <v>在建</v>
          </cell>
          <cell r="K14" t="str">
            <v>2019</v>
          </cell>
          <cell r="L14">
            <v>2</v>
          </cell>
          <cell r="M14" t="str">
            <v>2020-04</v>
          </cell>
          <cell r="N14" t="str">
            <v>2021-02</v>
          </cell>
          <cell r="O14" t="str">
            <v>汕头市城市管理和综合执法局</v>
          </cell>
          <cell r="P14" t="str">
            <v>09城乡社区部门</v>
          </cell>
          <cell r="Q14" t="str">
            <v>P19440500-0120</v>
          </cell>
        </row>
        <row r="15">
          <cell r="E15" t="str">
            <v>汕头市内海湾（原老港务码头段）文化休闲及商业服务中心项目</v>
          </cell>
          <cell r="F15" t="str">
            <v>绿化景观工程、园建及设施配套工程、水利工程、利安泵站电房迁改工程，建设总面积约109600平方米。</v>
          </cell>
          <cell r="G15" t="str">
            <v>汕头市园林绿化事务中心</v>
          </cell>
          <cell r="H15" t="str">
            <v>0206城市停车场</v>
          </cell>
          <cell r="I15" t="str">
            <v>0406停车场建设</v>
          </cell>
          <cell r="J15" t="str">
            <v>在建</v>
          </cell>
          <cell r="K15" t="str">
            <v>2020</v>
          </cell>
          <cell r="L15">
            <v>3</v>
          </cell>
          <cell r="M15" t="str">
            <v>2020-11</v>
          </cell>
          <cell r="N15" t="str">
            <v>2021-09</v>
          </cell>
          <cell r="O15" t="str">
            <v>汕头市园林绿化事务中心</v>
          </cell>
          <cell r="P15" t="str">
            <v>09城乡社区部门</v>
          </cell>
          <cell r="Q15" t="str">
            <v>P20440500-0142</v>
          </cell>
        </row>
        <row r="16">
          <cell r="E16" t="str">
            <v>国道G324西港-金凤路段环境提升项目</v>
          </cell>
          <cell r="F16" t="str">
            <v>项目起点桩号K5+430.336，终点桩号K6+753.336，道路全长1323m，道路红线宽为52-62m，本次实施范围宽20-25m。金凤路西港路段（大学路-西港内河桥）加宽工程设计等级为城市次干路，设计行车速度为40km/h。内容包括道路工程、交通工程、照明工程及绿化工程等。另外，给水工程、电力工程、通信工程、燃气工程仅在管线综合中预留管位，不纳入本项目的总投资。</v>
          </cell>
          <cell r="G16" t="str">
            <v>汕头市金凤大桥路桥建设有限公司</v>
          </cell>
          <cell r="H16" t="str">
            <v>0206城市停车场</v>
          </cell>
          <cell r="I16" t="str">
            <v>0406停车场建设</v>
          </cell>
          <cell r="J16" t="str">
            <v>在建</v>
          </cell>
          <cell r="K16" t="str">
            <v>2020</v>
          </cell>
          <cell r="L16">
            <v>2</v>
          </cell>
          <cell r="M16" t="str">
            <v>2020-09</v>
          </cell>
          <cell r="N16" t="str">
            <v>2021-06</v>
          </cell>
          <cell r="O16" t="str">
            <v>金凤大桥路桥建设有限公司</v>
          </cell>
          <cell r="P16" t="str">
            <v>1101公路水路运输部门</v>
          </cell>
          <cell r="Q16" t="str">
            <v>P20440500-0140</v>
          </cell>
        </row>
        <row r="17">
          <cell r="E17" t="str">
            <v>汕头化学与精细化工广东省实验室项目（一期）</v>
          </cell>
          <cell r="F17" t="str">
            <v>项目位于汕头高新技术产业开发区，为汕头高新技术产业开发区配套基础设施，实用地面积48742.7㎡，拟建设项目总建筑面积93637.1㎡；其中科研综合楼A建筑面积21666.12㎡；实验楼BC建筑面积20615.23㎡、实验楼DE建筑面积20396.21㎡、实验楼F建筑面积15403.88㎡；配气体钢瓶仓库间、化学品及耗材仓库、废液暂存点、污水雨水处理机房、门房等配套用房；局部一层地下室，面积约13311.97㎡；购置配备一批启动区仪器设备。</v>
          </cell>
          <cell r="G17" t="str">
            <v>化学与精细化工广东省实验室</v>
          </cell>
          <cell r="H17" t="str">
            <v>0605其他社会事业</v>
          </cell>
          <cell r="I17" t="str">
            <v>10科学</v>
          </cell>
          <cell r="J17" t="str">
            <v>在建</v>
          </cell>
          <cell r="K17" t="str">
            <v>2019</v>
          </cell>
          <cell r="L17">
            <v>5</v>
          </cell>
          <cell r="M17" t="str">
            <v>2020-07</v>
          </cell>
          <cell r="N17" t="str">
            <v>2022-12</v>
          </cell>
          <cell r="O17" t="str">
            <v>化学与精细化工广东省实验室</v>
          </cell>
          <cell r="P17" t="str">
            <v>04科学技术部门</v>
          </cell>
          <cell r="Q17" t="str">
            <v>P19440500-0156</v>
          </cell>
        </row>
        <row r="18">
          <cell r="E18" t="str">
            <v>汕头市妇幼保健院易地扩建项目</v>
          </cell>
          <cell r="F18" t="str">
            <v>"项目位于龙江路与珠峰北路交界西南侧，占地面积47025平方米，总建筑面积为106146.26平方米，规划床位900张。主要建设内容包括15层住院楼2栋、5层门诊楼1栋、4层医技楼1栋、5层办公后勤楼1栋、1层中心制氧站1座、地下车库2层，以及门房、污水处理池、围墙、绿化等配套；根据汕府办综文〔2018〕6-53号文件精神，工程增加沟渠改道建设内容。
"</v>
          </cell>
          <cell r="G18" t="str">
            <v>汕头市妇幼保健院</v>
          </cell>
          <cell r="H18" t="str">
            <v>060102公共卫生设施</v>
          </cell>
          <cell r="I18" t="str">
            <v>1203公共卫生设施</v>
          </cell>
          <cell r="J18" t="str">
            <v>在建</v>
          </cell>
          <cell r="K18" t="str">
            <v>2016</v>
          </cell>
          <cell r="L18">
            <v>5</v>
          </cell>
          <cell r="M18" t="str">
            <v>2016-10</v>
          </cell>
          <cell r="N18" t="str">
            <v>2021-12</v>
          </cell>
          <cell r="O18" t="str">
            <v>汕头市妇幼保健院</v>
          </cell>
          <cell r="P18" t="str">
            <v>0799其他医疗卫生部门</v>
          </cell>
          <cell r="Q18" t="str">
            <v>P16440500-0102</v>
          </cell>
        </row>
        <row r="19">
          <cell r="E19" t="str">
            <v>汕头大学·香港中文大学联合汕头国际眼科中心易地扩建项目</v>
          </cell>
          <cell r="F19" t="str">
            <v>项目总建筑面积57253.16平方米，其中地上建筑面积为39991.29平方米、地下建筑面积17261.87平方米，床位设置300张，总投资38527万元。主要建设内容包括住院综合楼1栋11层，科研教学综合楼1栋13层，裙楼4层设门诊医技、手术室、供应室等，地下室2层，配套建设配电间、消防设施、污水处理等配套设施。</v>
          </cell>
          <cell r="G19" t="str">
            <v>汕头大学·香港中文大学联合汕头国际眼科中心</v>
          </cell>
          <cell r="H19" t="str">
            <v>060102公共卫生设施</v>
          </cell>
          <cell r="I19" t="str">
            <v>1201公立医院</v>
          </cell>
          <cell r="J19" t="str">
            <v>在建</v>
          </cell>
          <cell r="K19" t="str">
            <v>2018</v>
          </cell>
          <cell r="L19">
            <v>6</v>
          </cell>
          <cell r="M19" t="str">
            <v>2020-01</v>
          </cell>
          <cell r="N19" t="str">
            <v>2022-06</v>
          </cell>
          <cell r="O19" t="str">
            <v>汕头大学·香港中文大学联合汕头国际眼科中心</v>
          </cell>
        </row>
        <row r="19">
          <cell r="Q19" t="str">
            <v>P18440500-0099</v>
          </cell>
        </row>
        <row r="20">
          <cell r="E20" t="str">
            <v>牛田洋片区海滨长廊及停车场新建工程</v>
          </cell>
          <cell r="F20" t="str">
            <v>项目线路起点位于海滨路南海路口对接现状海滨路，向西依次跨西堤路口、跨礐石大桥并与礐石大桥互联互通、跨梅溪河连接牛田洋片区沿大堤布线，与牛田洋快速通道辅道平面交叉。？终点位于潮汕环线高速公路桥底。线路里程长约11.9公里。项目全线采用双向六车道一级公路标准兼城市主干路技术？标准，设计速度60公里小时。起点至梅溪河段采用双向六车道桥梁断面对接现状海滨路，两侧各增设双车道辅道，主线桥梁标准横断面宽度为26.5米，地面辅道单幅宽8.0米。跨梅溪河主桥段断面总宽？26.5米。牛田洋至终点段采用堤路结合，结合景观设计</v>
          </cell>
          <cell r="G20" t="str">
            <v>汕头高速公路公司</v>
          </cell>
          <cell r="H20" t="str">
            <v>0206城市停车场</v>
          </cell>
          <cell r="I20" t="str">
            <v>0406停车场建设</v>
          </cell>
          <cell r="J20" t="str">
            <v>在建</v>
          </cell>
          <cell r="K20" t="str">
            <v>2020</v>
          </cell>
          <cell r="L20">
            <v>4</v>
          </cell>
          <cell r="M20" t="str">
            <v>2020-08</v>
          </cell>
          <cell r="N20" t="str">
            <v>2023-08</v>
          </cell>
          <cell r="O20" t="str">
            <v>汕头高速公路公司</v>
          </cell>
          <cell r="P20" t="str">
            <v>18国有企业</v>
          </cell>
          <cell r="Q20" t="str">
            <v>P20440500-0119</v>
          </cell>
        </row>
        <row r="21">
          <cell r="E21" t="str">
            <v>汕头高新区莲塘工业区基础设施及污水管网升级改造</v>
          </cell>
          <cell r="F21" t="str">
            <v>建设内容包括片区内横一路、横二路、阳光路、东四路、经三路、进站路、经四路、东二路、狮山路、经六路、华美路等共计11条道路及配套的雨水、污水管道设施提升改造，道路建设总长约6200米，包括涵洞、交通标志、标线、给水、排水、照明、电力、绿化等配套设施，总投资约3.6亿元。
</v>
          </cell>
          <cell r="G21" t="str">
            <v>汕头市高新技术开发区管委会</v>
          </cell>
          <cell r="H21" t="str">
            <v>0802产业园区基础设施</v>
          </cell>
          <cell r="I21" t="str">
            <v>0409产业园区基础设施</v>
          </cell>
          <cell r="J21" t="str">
            <v>在建</v>
          </cell>
          <cell r="K21" t="str">
            <v>2020</v>
          </cell>
          <cell r="L21">
            <v>3</v>
          </cell>
          <cell r="M21" t="str">
            <v>2020-07</v>
          </cell>
          <cell r="N21" t="str">
            <v>2022-12</v>
          </cell>
          <cell r="O21" t="str">
            <v>汕头高新技术产业开发区管理委员会</v>
          </cell>
          <cell r="P21" t="str">
            <v>0199其他一般公共服务部门</v>
          </cell>
          <cell r="Q21" t="str">
            <v>P20440500-0115</v>
          </cell>
        </row>
        <row r="22">
          <cell r="E22" t="str">
            <v>汕头综合保税区基础和监管设施建设项目</v>
          </cell>
          <cell r="F22" t="str">
            <v>项目将提升区域设施配套，打造粤港澳大湾区和海峡西岸重要连接点的区位贸易高地。新建卡口工程、消毒熏蒸区建设工程、围网建设工程；对广达大道东侧人行步道进行铺设；装修工程、查验场地改造工程、地磅基础工程、标识系统及广达大道路口改造、保税物流中心卡口大门改造提升、保税区大门和南大门设施拆除及场地修复提升、旧厂房外观提升；亮化工程；主卡口的卡口监控室的装修。综保区业务管理系统、监管智能化系统建设、基础智能化系统建设、检验检疫处理区系统建设和信息化基础设施建设。收入来源为物业收入、停车场配套收入、广告收入。</v>
          </cell>
          <cell r="G22" t="str">
            <v>汕头经济特区保税区管理委员会</v>
          </cell>
          <cell r="H22" t="str">
            <v>0802产业园区基础设施</v>
          </cell>
          <cell r="I22" t="str">
            <v>0409产业园区基础设施</v>
          </cell>
          <cell r="J22" t="str">
            <v>在建</v>
          </cell>
          <cell r="K22" t="str">
            <v>2020</v>
          </cell>
          <cell r="L22">
            <v>3</v>
          </cell>
          <cell r="M22" t="str">
            <v>2020-09</v>
          </cell>
          <cell r="N22" t="str">
            <v>2021-03</v>
          </cell>
          <cell r="O22" t="str">
            <v>汕头保税区公用事务综合服务中心</v>
          </cell>
          <cell r="P22" t="str">
            <v>0199其他一般公共服务部门</v>
          </cell>
          <cell r="Q22" t="str">
            <v>P20440500-0138</v>
          </cell>
        </row>
        <row r="23">
          <cell r="E23" t="str">
            <v>汕头市中心医院传染病救治综合楼项目</v>
          </cell>
          <cell r="F23" t="str">
            <v>项目拟建设传染救治综合楼一栋，层高六层，总建筑面积约8956平方米。各层主要功能如下：
首层：标准化发热门诊及普通发热门诊，包括CT室、移动DR室、核酸检测室、留观室、药房、收费处等。
二到五层：设置（平疫转换）负压隔离病区，共144张负压隔离病床。
六层：设置（平疫转换）负压ICU。共8张重症负压床位。</v>
          </cell>
          <cell r="G23" t="str">
            <v>汕头市中心医院</v>
          </cell>
          <cell r="H23" t="str">
            <v>060102公共卫生设施</v>
          </cell>
          <cell r="I23" t="str">
            <v>1201公立医院</v>
          </cell>
          <cell r="J23" t="str">
            <v>在建</v>
          </cell>
          <cell r="K23" t="str">
            <v>2020</v>
          </cell>
          <cell r="L23">
            <v>2</v>
          </cell>
          <cell r="M23" t="str">
            <v>2020-10</v>
          </cell>
          <cell r="N23" t="str">
            <v>2021-12</v>
          </cell>
          <cell r="O23" t="str">
            <v>汕头市中心医院</v>
          </cell>
          <cell r="P23" t="str">
            <v>0799其他医疗卫生部门</v>
          </cell>
          <cell r="Q23" t="str">
            <v>P20440500-0136</v>
          </cell>
        </row>
        <row r="24">
          <cell r="E24" t="str">
            <v>第三届亚青会汕头市人民体育场改造工程</v>
          </cell>
          <cell r="F24" t="str">
            <v>第三届亚青会汕头市人民体育场改建项目。汕头市人民体育场改建后总占地面积约39000㎡，总建筑面积约36530㎡。由汕头市人民体育场（体育馆）、汕头市人民体育场（田径场）、中国游泳协会汕 头跳水学校老校区相邻组成。其中，中国游泳协会汕头跳水学校老校区建筑面积约7400㎡，主要新建一座 训练馆及跳水纪念馆（建筑面积约5000㎡）、一个跳水纪念公园（占地面积约3600㎡）。汕头市人民体育场（田径场）总占地面积约22800㎡，主要新建田径场（含足球场）（占地面积约22800㎡，看台建筑面积约3500㎡）、地下车库</v>
          </cell>
          <cell r="G24" t="str">
            <v>汕头市文化广电旅游体育局</v>
          </cell>
          <cell r="H24" t="str">
            <v>0604文化旅游</v>
          </cell>
          <cell r="I24" t="str">
            <v>1101文化旅游</v>
          </cell>
          <cell r="J24" t="str">
            <v>在建</v>
          </cell>
          <cell r="K24" t="str">
            <v>2020</v>
          </cell>
          <cell r="L24">
            <v>3</v>
          </cell>
          <cell r="M24" t="str">
            <v>2020-03</v>
          </cell>
          <cell r="N24" t="str">
            <v>2021-03</v>
          </cell>
          <cell r="O24" t="str">
            <v>汕头市人民体育场</v>
          </cell>
          <cell r="P24" t="str">
            <v>0599其他文化体育与传媒部门</v>
          </cell>
          <cell r="Q24" t="str">
            <v>P20440500-0112</v>
          </cell>
        </row>
        <row r="25">
          <cell r="E25" t="str">
            <v>南澳县旅游管理服务基地填海工程</v>
          </cell>
          <cell r="F25" t="str">
            <v>本项目位于南澳岛西部，长山尾粗沙至大猴澳海域，计划建设南澳县旅游管理服务基地，包括旅游管理服务中心（游客应急保障中心）、公共停车场、电动汽车客运中心、新能源充电桩等。拟通过围填海形式形成陆域面积约为36.23万㎡，建设护岸总长2358.1m，其中西护岸长133.4m，北护岸长744.9m，东护岸长472.5m，南护岸长1007.3m。
</v>
          </cell>
          <cell r="G25" t="str">
            <v>南澳县海洋生态文明示范区建设管理中心</v>
          </cell>
          <cell r="H25" t="str">
            <v>0604文化旅游</v>
          </cell>
          <cell r="I25" t="str">
            <v>1101文化旅游</v>
          </cell>
          <cell r="J25" t="str">
            <v>在建</v>
          </cell>
          <cell r="K25" t="str">
            <v>2017</v>
          </cell>
          <cell r="L25">
            <v>3</v>
          </cell>
          <cell r="M25" t="str">
            <v>2020-12</v>
          </cell>
          <cell r="N25" t="str">
            <v>2022-01</v>
          </cell>
          <cell r="O25" t="str">
            <v>南澳县海洋生态文明示范区建设管理中心</v>
          </cell>
          <cell r="P25" t="str">
            <v>1502其他部门</v>
          </cell>
          <cell r="Q25" t="str">
            <v>P17440500-0065</v>
          </cell>
        </row>
        <row r="26">
          <cell r="E26" t="str">
            <v>粤东物资储备中心建设项目</v>
          </cell>
          <cell r="F26" t="str">
            <v> 项目建设集物资储备、储备应急调度指挥、办公管理为一体的粤东救灾物资储备中心，总建设面积12190平方米，计容建筑面积10360平方米，其中库房和生产辅助用房1幢（4层）、建筑面积约9812平方米，主要功能为救灾物资和成品粮的存放，设备维修、清洗缝补救灾物资，管理用房和附属用房1幢（3层）建筑面积约548平方米；不计容建筑面积1830平方米。项目计划2020年4月动工实施建设，施工工期约12个月。</v>
          </cell>
          <cell r="G26" t="str">
            <v>汕头市发展和改革局</v>
          </cell>
          <cell r="H26" t="str">
            <v>0605其他社会事业</v>
          </cell>
          <cell r="I26" t="str">
            <v>1399其他社会保障</v>
          </cell>
          <cell r="J26" t="str">
            <v>在建</v>
          </cell>
          <cell r="K26" t="str">
            <v>2019</v>
          </cell>
          <cell r="L26">
            <v>2</v>
          </cell>
          <cell r="M26" t="str">
            <v>2020-04</v>
          </cell>
          <cell r="N26" t="str">
            <v>2022-12</v>
          </cell>
          <cell r="O26" t="str">
            <v>汕头市发展和改革局</v>
          </cell>
          <cell r="P26" t="str">
            <v>0101人大</v>
          </cell>
          <cell r="Q26" t="str">
            <v>P19440500-0155</v>
          </cell>
        </row>
        <row r="27">
          <cell r="E27" t="str">
            <v>汕头市乌桥岛棚户区改造项目</v>
          </cell>
          <cell r="F27" t="str">
            <v>项目建设内容和投资规模：1.乌桥岛征拆部分，涉及拆迁房屋、构筑物的总面积约67万平方米，其中，住宅面积约55.3万平方米；非住宅用房面积约11.78万平方米。涉及住宅总户数为6700户，非住宅建筑即单位（企业）约422家。2.安置区建设部分，拟新建安置区安置房数量为8000套（以最终确认产权调换安置户数为准进行调整）。拟新建安置区建筑面积约85.52万平方米，其中，住宅面积约58.05万平方米（含装修），配套商业面积约4.37万平方米（含装修），安置区内配套工程面积约7.0万平方米（包括幼儿园、中小学、体</v>
          </cell>
          <cell r="G27" t="str">
            <v>汕头市金平区城市更新局</v>
          </cell>
          <cell r="H27" t="str">
            <v>0903棚户区改造</v>
          </cell>
          <cell r="I27" t="str">
            <v>0604棚户区改造</v>
          </cell>
          <cell r="J27" t="str">
            <v>在建</v>
          </cell>
          <cell r="K27" t="str">
            <v>2017</v>
          </cell>
          <cell r="L27">
            <v>7</v>
          </cell>
          <cell r="M27" t="str">
            <v>2018-07</v>
          </cell>
          <cell r="N27" t="str">
            <v>2021-09</v>
          </cell>
          <cell r="O27" t="str">
            <v>金平区城市更新局</v>
          </cell>
          <cell r="P27" t="str">
            <v>09城乡社区部门</v>
          </cell>
          <cell r="Q27" t="str">
            <v>P17440500-0063</v>
          </cell>
        </row>
        <row r="28">
          <cell r="E28" t="str">
            <v>汕头市侨韵文化旅游商业带项目</v>
          </cell>
          <cell r="F28" t="str">
            <v>项目建设规模为两个河涌绿地和三条市政道路。项目分为两个标段，其中，一标段包括：1）新溪河涌绿地（含3座步行桥）：总面积约130.92公顷，其中陆地面积78.23公顷，水域面积52.69公顷。2）鄱阳湖路：规划为城市支路，道路长 5046米，红线宽度 30米，双向四车道，设计时速40千米/小时。二标段包括：1）塔岗围河涌绿地（含1座步行桥）：总面积约114.93公顷，其中陆地面积47.13公顷，水域面积67.80公顷。2）莱湾路：规划为城市支路，道路长 3963米，红线宽度 30米，双向四车道，设计时速40</v>
          </cell>
          <cell r="G28" t="str">
            <v>汕头市东部城市经济带建设开发管理中心</v>
          </cell>
          <cell r="H28" t="str">
            <v>0604文化旅游</v>
          </cell>
          <cell r="I28" t="str">
            <v>1101文化旅游</v>
          </cell>
          <cell r="J28" t="str">
            <v>在建</v>
          </cell>
          <cell r="K28" t="str">
            <v>2020</v>
          </cell>
          <cell r="L28">
            <v>0</v>
          </cell>
          <cell r="M28" t="str">
            <v>2020-07</v>
          </cell>
          <cell r="N28" t="str">
            <v>2022-09</v>
          </cell>
          <cell r="O28" t="str">
            <v>汕头市东部城市经济带建设开发管理中心</v>
          </cell>
          <cell r="P28" t="str">
            <v>0199其他一般公共服务部门</v>
          </cell>
          <cell r="Q28" t="str">
            <v>P20440500-0137</v>
          </cell>
        </row>
        <row r="29">
          <cell r="E29" t="str">
            <v>汕头市新溪污水处理厂二期（龙珠迁建）厂区工程</v>
          </cell>
          <cell r="F29" t="str">
            <v>新建规模26万吨/日的污水处理建筑物、污泥处理建筑物、除臭设施。主要生产构筑物包括粗格栅、进水泵房、细格栅、高效沉淀池、曝气沉砂池、多段AO生反池、矩形二沉池、砂滤池、接触消毒池、污泥浓缩池、脱水车间、上清液调节及除磷池等。</v>
          </cell>
          <cell r="G29" t="str">
            <v>汕头市城市管理和综合执法局</v>
          </cell>
          <cell r="H29" t="str">
            <v>0501城镇污水垃圾处理</v>
          </cell>
          <cell r="I29" t="str">
            <v>040406污水处理（城镇）</v>
          </cell>
          <cell r="J29" t="str">
            <v>在建</v>
          </cell>
          <cell r="K29" t="str">
            <v>2019</v>
          </cell>
          <cell r="L29">
            <v>2</v>
          </cell>
          <cell r="M29" t="str">
            <v>2020-01</v>
          </cell>
          <cell r="N29" t="str">
            <v>2022-02</v>
          </cell>
          <cell r="O29" t="str">
            <v>汕头市城市管理和综合执法局</v>
          </cell>
          <cell r="P29" t="str">
            <v>09城乡社区部门</v>
          </cell>
          <cell r="Q29" t="str">
            <v>P19440500-0119</v>
          </cell>
        </row>
        <row r="30">
          <cell r="E30" t="str">
            <v>汕头高新区中以（汕头）科技创新合作区（5G产业平台）配套设施建设</v>
          </cell>
          <cell r="F30" t="str">
            <v>建设项目包括纬一路（经一路～学林路段）、纬二路（经一路～经七路段）、经一路、经二路、经三路、经四路、经五路、经六路等 8 条道路及涵洞、交通标志、标线、给水、排水、照明、电力、绿化等配套设施及5G通讯基础设施、智能停车设施等。道路建设总长约7452米，总投资约5.2亿元。</v>
          </cell>
          <cell r="G30" t="str">
            <v>汕头市高新技术开发区管委会</v>
          </cell>
          <cell r="H30" t="str">
            <v>0802产业园区基础设施</v>
          </cell>
          <cell r="I30" t="str">
            <v>0407产城融合项目</v>
          </cell>
          <cell r="J30" t="str">
            <v>在建</v>
          </cell>
          <cell r="K30" t="str">
            <v>2020</v>
          </cell>
          <cell r="L30">
            <v>3</v>
          </cell>
          <cell r="M30" t="str">
            <v>2020-07</v>
          </cell>
          <cell r="N30" t="str">
            <v>2022-12</v>
          </cell>
          <cell r="O30" t="str">
            <v>汕头高新技术产业开发区管理委员会</v>
          </cell>
          <cell r="P30" t="str">
            <v>0199其他一般公共服务部门</v>
          </cell>
          <cell r="Q30" t="str">
            <v>P20440500-0116</v>
          </cell>
        </row>
        <row r="31">
          <cell r="E31" t="str">
            <v>南澳县渔民转产转业科研培训基地填海工程</v>
          </cell>
          <cell r="F31" t="str">
            <v>本项目位于南澳岛西部，长山尾粗沙至大猴澳海域，计划建设南澳县渔民转产转业科研培训基地，包括海洋生态环境监测中心、海产高技术中试基地、渔业科研培训基地、海峡两岸渔业科技合作示范中心等。拟通过围填海形式形成陆域面积33.62万㎡，建设护岸总长2846.7m，其中西护岸长361.4m，北护岸长1035.4m，东护岸长277.7m，南护岸长1172.2m。</v>
          </cell>
          <cell r="G31" t="str">
            <v>南澳县海洋生态文明示范区建设管理中心</v>
          </cell>
          <cell r="H31" t="str">
            <v>0402水利</v>
          </cell>
          <cell r="I31" t="str">
            <v>150301防汛抗旱水利提升工程</v>
          </cell>
          <cell r="J31" t="str">
            <v>在建</v>
          </cell>
          <cell r="K31" t="str">
            <v>2019</v>
          </cell>
          <cell r="L31">
            <v>3</v>
          </cell>
          <cell r="M31" t="str">
            <v>2020-12</v>
          </cell>
          <cell r="N31" t="str">
            <v>2022-01</v>
          </cell>
          <cell r="O31" t="str">
            <v>南澳县海洋生态文明示范区建设管理中心</v>
          </cell>
          <cell r="P31" t="str">
            <v>1502其他部门</v>
          </cell>
          <cell r="Q31" t="str">
            <v>P19440500-0153</v>
          </cell>
        </row>
        <row r="32">
          <cell r="E32" t="str">
            <v>汕头市公共卫生医学中心新建项目</v>
          </cell>
          <cell r="F32" t="str">
            <v>汕头市公共卫生医学中心新建项目总征地面积约443亩（包含汕头市公共卫生医学中心新建项目约268.2亩、周边道路及方舱医院），汕头市公共卫生医学中心新建项目占地面积约178800㎡，总建筑面积约341668㎡。建设内容包括：1.公共卫生临床中心；2.疾病预防控制中心；3. 卫生应急物资储备中心、公共卫生培训中心等内容打造粤东领先的重大传染病救治中心，建设高水平的慢性疑难疾病临床治疗中心，打造卫生应急综合演练培训示范基地；打造智能化卫生应急物资储备中心；打造粤东卫生检测区域中心实验室、公共卫生突发事件应急处理</v>
          </cell>
          <cell r="G32" t="str">
            <v>汕头市第三人民医院</v>
          </cell>
          <cell r="H32" t="str">
            <v>060102公共卫生设施</v>
          </cell>
          <cell r="I32" t="str">
            <v>1203公共卫生设施</v>
          </cell>
          <cell r="J32" t="str">
            <v>在建</v>
          </cell>
          <cell r="K32" t="str">
            <v>2020</v>
          </cell>
          <cell r="L32">
            <v>3</v>
          </cell>
          <cell r="M32" t="str">
            <v>2020-09</v>
          </cell>
          <cell r="N32" t="str">
            <v>2022-11</v>
          </cell>
          <cell r="O32" t="str">
            <v>汕头市第三人民医院</v>
          </cell>
          <cell r="P32" t="str">
            <v>0799其他医疗卫生部门</v>
          </cell>
          <cell r="Q32" t="str">
            <v>P20440500-0102</v>
          </cell>
        </row>
        <row r="33">
          <cell r="E33" t="str">
            <v>汕头市第二人民医院改扩建住院综合大楼（应急大楼）建设项目</v>
          </cell>
          <cell r="F33" t="str">
            <v>发改编码：2019-440511-84-01-059658
建设内容：改扩建住院综合大楼（应急大楼）总建筑面积为53203.03平方米（地下室建筑面积6967.92平方米，地上建筑面积46235.11平方米），建设高度为99.85米，共25层。项目建设内容主要包括：土建工程、高低压配电工程、给排水工程、水消防及报警系统、空调通风系统、建筑智能化系统及室外绿化配套系统等。</v>
          </cell>
          <cell r="G33" t="str">
            <v>汕头市第二人民医院</v>
          </cell>
          <cell r="H33" t="str">
            <v>060102公共卫生设施</v>
          </cell>
          <cell r="I33" t="str">
            <v>1203公共卫生设施</v>
          </cell>
          <cell r="J33" t="str">
            <v>在建</v>
          </cell>
          <cell r="K33" t="str">
            <v>2019</v>
          </cell>
          <cell r="L33">
            <v>4</v>
          </cell>
          <cell r="M33" t="str">
            <v>2019-12</v>
          </cell>
          <cell r="N33" t="str">
            <v>2022-12</v>
          </cell>
          <cell r="O33" t="str">
            <v>汕头市第二人民医院</v>
          </cell>
          <cell r="P33" t="str">
            <v>0799其他医疗卫生部门</v>
          </cell>
          <cell r="Q33" t="str">
            <v>P19440500-0125</v>
          </cell>
        </row>
        <row r="34">
          <cell r="E34" t="str">
            <v>粤东城际铁路汕头至潮汕机场段（汕头段）</v>
          </cell>
          <cell r="F34" t="str">
            <v>新建铁路约24公里</v>
          </cell>
          <cell r="G34" t="str">
            <v>汕头市交通运输局</v>
          </cell>
          <cell r="H34" t="str">
            <v>0201铁路</v>
          </cell>
          <cell r="I34" t="str">
            <v>0199其他铁路</v>
          </cell>
          <cell r="J34" t="str">
            <v>缓建</v>
          </cell>
          <cell r="K34" t="str">
            <v>2021</v>
          </cell>
          <cell r="L34">
            <v>5</v>
          </cell>
          <cell r="M34" t="str">
            <v>2021-09</v>
          </cell>
          <cell r="N34" t="str">
            <v>2025-12</v>
          </cell>
          <cell r="O34" t="str">
            <v>汕头市交通运输局</v>
          </cell>
          <cell r="P34" t="str">
            <v>1101公路水路运输部门</v>
          </cell>
          <cell r="Q34" t="str">
            <v>P21440500-0003</v>
          </cell>
        </row>
        <row r="35">
          <cell r="E35" t="str">
            <v>金凤路西港路段（大学路-西港内河桥）加宽工程</v>
          </cell>
          <cell r="F35" t="str">
            <v>项目位于汕头市金平区西港——光华片区，设计道路为西港路辅道，起点接大学路渠化交叉口，终点接金砂西路西延工程西港路立交匝道，以金凤路西港路段主线走向为控制，向东侧加宽25米，全长1323米。
*****因部分房屋拆迁，预计2021年3月底竣工。*****</v>
          </cell>
          <cell r="G35" t="str">
            <v>汕头市金凤大桥路桥建设有限公司</v>
          </cell>
          <cell r="H35" t="str">
            <v>0206城市停车场</v>
          </cell>
          <cell r="I35" t="str">
            <v>0406停车场建设</v>
          </cell>
          <cell r="J35" t="str">
            <v>在建</v>
          </cell>
          <cell r="K35" t="str">
            <v>2019</v>
          </cell>
          <cell r="L35">
            <v>2</v>
          </cell>
          <cell r="M35" t="str">
            <v>2020-06</v>
          </cell>
          <cell r="N35" t="str">
            <v>2020-11</v>
          </cell>
          <cell r="O35" t="str">
            <v>汕头市金凤大桥路桥建设有限公司</v>
          </cell>
          <cell r="P35" t="str">
            <v>1101公路水路运输部门</v>
          </cell>
          <cell r="Q35" t="str">
            <v>P19440500-0146</v>
          </cell>
        </row>
        <row r="36">
          <cell r="E36" t="str">
            <v>汕头幼儿师范高等专科学校建设项目</v>
          </cell>
          <cell r="F36" t="str">
            <v>项目建设规模：本项目用地面积约202269.3 平方米，本项目规划总建筑面积约107838.80 平方米，包含计容面积约80439.35 平方米、不计容面积约27399.45 平方米（其中校舍建筑面积约89745 平方米、配套设施建筑面积约18093.8 平方米），其他附属建设面积为32105.1 平方米。
项目建设内容：（1）教学区：建设6 栋3-4 层教学楼，总建筑面积为14400 平方米。3 栋3 层继续教育用房，总建筑面积为7000 平方米。1 栋4 层实验楼，总建筑面积为4790 平方米。（2）</v>
          </cell>
          <cell r="G36" t="str">
            <v>汕头市教育局</v>
          </cell>
          <cell r="H36" t="str">
            <v>060202职业教育</v>
          </cell>
          <cell r="I36" t="str">
            <v>0904职业教育</v>
          </cell>
          <cell r="J36" t="str">
            <v>在建</v>
          </cell>
          <cell r="K36" t="str">
            <v>2019</v>
          </cell>
          <cell r="L36">
            <v>3</v>
          </cell>
          <cell r="M36" t="str">
            <v>2019-08</v>
          </cell>
          <cell r="N36" t="str">
            <v>2021-09</v>
          </cell>
          <cell r="O36" t="str">
            <v>汕头市教育局</v>
          </cell>
          <cell r="P36" t="str">
            <v>0306行政管理</v>
          </cell>
          <cell r="Q36" t="str">
            <v>P19440500-0141</v>
          </cell>
        </row>
        <row r="37">
          <cell r="E37" t="str">
            <v>汕头小公园开埠区修复改造（二期）工程项目</v>
          </cell>
          <cell r="F37" t="str">
            <v>汕头小公园开埠区修复改造二期工程，总投资6.14亿，主要建设内容包括商平路、海平路等共14段道路长约3.3公里的道路升级改造；涉及约140栋、面积约9万平方米的骑楼建筑修缮；智慧安防二期项目；胡文虎、胡文豹文物级建筑修缮等四部分。</v>
          </cell>
          <cell r="G37" t="str">
            <v>汕头市金平区城市更新局</v>
          </cell>
          <cell r="H37" t="str">
            <v>0604文化旅游</v>
          </cell>
          <cell r="I37" t="str">
            <v>1101文化旅游</v>
          </cell>
          <cell r="J37" t="str">
            <v>在建</v>
          </cell>
          <cell r="K37" t="str">
            <v>2019</v>
          </cell>
          <cell r="L37">
            <v>3</v>
          </cell>
          <cell r="M37" t="str">
            <v>2019-01</v>
          </cell>
          <cell r="N37" t="str">
            <v>2021-06</v>
          </cell>
          <cell r="O37" t="str">
            <v>金平区城市更新局</v>
          </cell>
          <cell r="P37" t="str">
            <v>09城乡社区部门</v>
          </cell>
          <cell r="Q37" t="str">
            <v>P19440500-0152</v>
          </cell>
        </row>
        <row r="38">
          <cell r="E38" t="str">
            <v>新建广梅汕铁路汕头站至广澳港区铁路</v>
          </cell>
          <cell r="F38" t="str">
            <v>新建铁路约17公里。</v>
          </cell>
          <cell r="G38" t="str">
            <v>汕头市交通运输局</v>
          </cell>
          <cell r="H38" t="str">
            <v>0201铁路</v>
          </cell>
          <cell r="I38" t="str">
            <v>0101铁路干线</v>
          </cell>
          <cell r="J38" t="str">
            <v>未开工</v>
          </cell>
          <cell r="K38" t="str">
            <v>2021</v>
          </cell>
          <cell r="L38">
            <v>5</v>
          </cell>
          <cell r="M38" t="str">
            <v>2021-12</v>
          </cell>
          <cell r="N38" t="str">
            <v>2025-12</v>
          </cell>
          <cell r="O38" t="str">
            <v>汕头市交通运输局</v>
          </cell>
          <cell r="P38" t="str">
            <v>1101公路水路运输部门</v>
          </cell>
          <cell r="Q38" t="str">
            <v>P21440500-0002</v>
          </cell>
        </row>
        <row r="39">
          <cell r="E39" t="str">
            <v>汕头大学精神卫生中心综合住院楼项目</v>
          </cell>
          <cell r="F39" t="str">
            <v>总建筑面积39785.59平方米，计容面积32479.12平方米，建筑基地面积为2327.65平方米，其中地下二层，建筑面积7306.47平方米，负二层停车位92个，负一层停车位74个；地上十五层，建筑面积32479.12平方米。本项目另将现有已建建筑4200平方米改造为传染病床位150张。</v>
          </cell>
          <cell r="G39" t="str">
            <v>汕头大学精神卫生中心</v>
          </cell>
          <cell r="H39" t="str">
            <v>060102公共卫生设施</v>
          </cell>
          <cell r="I39" t="str">
            <v>1201公立医院</v>
          </cell>
          <cell r="J39" t="str">
            <v>未开工</v>
          </cell>
          <cell r="K39" t="str">
            <v>2020</v>
          </cell>
          <cell r="L39">
            <v>2</v>
          </cell>
          <cell r="M39" t="str">
            <v>2021-12</v>
          </cell>
          <cell r="N39" t="str">
            <v>2023-12</v>
          </cell>
          <cell r="O39" t="str">
            <v>汕头大学精神卫生中心</v>
          </cell>
          <cell r="P39" t="str">
            <v>0799其他医疗卫生部门</v>
          </cell>
          <cell r="Q39" t="str">
            <v>P20440500-0133</v>
          </cell>
        </row>
        <row r="40">
          <cell r="E40" t="str">
            <v>汕头大学医学院肿瘤医院易地重建项目（一期）</v>
          </cell>
          <cell r="F40" t="str">
            <v>总建筑面积为149444.17平方米（其中地上建筑面积108343.31平方米，地下建筑面积41100.86平方米），床位设置700张，总投资96501万元，建设门诊楼、医技楼、放疗中心、住院楼（总床位数1450张，一期700张床位），不包括设计费、防护净化专项工程、信息化工程、智慧医院工程及医学装备设备
</v>
          </cell>
          <cell r="G40" t="str">
            <v>汕头大学医学院附属肿瘤医院</v>
          </cell>
          <cell r="H40" t="str">
            <v>060102公共卫生设施</v>
          </cell>
          <cell r="I40" t="str">
            <v>1203公共卫生设施</v>
          </cell>
          <cell r="J40" t="str">
            <v>在建</v>
          </cell>
          <cell r="K40" t="str">
            <v>2018</v>
          </cell>
          <cell r="L40">
            <v>4</v>
          </cell>
          <cell r="M40" t="str">
            <v>2019-12</v>
          </cell>
          <cell r="N40" t="str">
            <v>2022-12</v>
          </cell>
          <cell r="O40" t="str">
            <v>汕头大学医学院肿瘤医院</v>
          </cell>
          <cell r="P40" t="str">
            <v>0799其他医疗卫生部门</v>
          </cell>
          <cell r="Q40" t="str">
            <v>P18440500-1096</v>
          </cell>
        </row>
        <row r="41">
          <cell r="E41" t="str">
            <v>第三届亚青会汕头正大体育馆改造工程项目</v>
          </cell>
          <cell r="F41" t="str">
            <v>工程占地面积62.2亩（含代征地)建筑面积的18600M2.其中：新建综合训练馆约20300M2，1、全面升级改造现有体育馆，达到赛事举办要求。2、升级改造现有体育馆外场地，满足赛事要求。3、新建综合馆，作为赛事功能配套用房。</v>
          </cell>
          <cell r="G41" t="str">
            <v>汕头市文化广电旅游体育局</v>
          </cell>
          <cell r="H41" t="str">
            <v>0605其他社会事业</v>
          </cell>
          <cell r="I41" t="str">
            <v>1103体育</v>
          </cell>
          <cell r="J41" t="str">
            <v>在建</v>
          </cell>
          <cell r="K41" t="str">
            <v>2020</v>
          </cell>
          <cell r="L41">
            <v>3</v>
          </cell>
          <cell r="M41" t="str">
            <v>2020-04</v>
          </cell>
          <cell r="N41" t="str">
            <v>2021-03</v>
          </cell>
          <cell r="O41" t="str">
            <v>汕头正大体育馆</v>
          </cell>
          <cell r="P41" t="str">
            <v>0599其他文化体育与传媒部门</v>
          </cell>
          <cell r="Q41" t="str">
            <v>P20440500-0114</v>
          </cell>
        </row>
        <row r="42">
          <cell r="E42" t="str">
            <v>汕粮广澳粮库（军粮供应区域配送中心）项目一期</v>
          </cell>
          <cell r="F42" t="str">
            <v>建设50000吨储备粮仓库，建设内容为一幢三层综合保障楼；建筑面积7460.94平方米；一幢二层北楼房仓，建筑面积9822.61平方米；一幢二层南楼房仓，建筑面积9822.61平方米；一幢三层综合仓，建筑面积6846.12平方米；项目同步建设生产设施、辅助生产设施、管理设施等配套系统。
</v>
          </cell>
          <cell r="G42" t="str">
            <v>广东汕粮投资实业有限公司</v>
          </cell>
          <cell r="H42" t="str">
            <v>07城乡冷链物流基础设施</v>
          </cell>
          <cell r="I42" t="str">
            <v>1801城乡冷链物流设施建设</v>
          </cell>
          <cell r="J42" t="str">
            <v>在建</v>
          </cell>
          <cell r="K42" t="str">
            <v>2019</v>
          </cell>
          <cell r="L42">
            <v>5</v>
          </cell>
          <cell r="M42" t="str">
            <v>2020-07</v>
          </cell>
          <cell r="N42" t="str">
            <v>2022-06</v>
          </cell>
          <cell r="O42" t="str">
            <v>广东汕粮投资实业有限公司</v>
          </cell>
          <cell r="P42" t="str">
            <v>18国有企业</v>
          </cell>
          <cell r="Q42" t="str">
            <v>P19440500-0148</v>
          </cell>
        </row>
        <row r="43">
          <cell r="E43" t="str">
            <v>汕头市人民广场改扩建及地下停车场等配套服务设施建设项目</v>
          </cell>
          <cell r="F43" t="str">
            <v>项目总用地面积约96342.56平方米，建设内容包括人民广场绿化景观工程、园建及设施配套工程、地下停车场、半地下公交车首末站等工程。</v>
          </cell>
          <cell r="G43" t="str">
            <v>汕头市园林绿化事务中心</v>
          </cell>
          <cell r="H43" t="str">
            <v>0206城市停车场</v>
          </cell>
          <cell r="I43" t="str">
            <v>0406停车场建设</v>
          </cell>
          <cell r="J43" t="str">
            <v>在建</v>
          </cell>
          <cell r="K43" t="str">
            <v>2020</v>
          </cell>
          <cell r="L43">
            <v>2</v>
          </cell>
          <cell r="M43" t="str">
            <v>2021-01</v>
          </cell>
          <cell r="N43" t="str">
            <v>2021-09</v>
          </cell>
          <cell r="O43" t="str">
            <v>汕头市园林绿化管理中心</v>
          </cell>
          <cell r="P43" t="str">
            <v>09城乡社区部门</v>
          </cell>
          <cell r="Q43" t="str">
            <v>P20440500-0139</v>
          </cell>
        </row>
        <row r="44">
          <cell r="E44" t="str">
            <v>汕头大学东校区暨亚青会场馆项目（三期）</v>
          </cell>
          <cell r="F44" t="str">
            <v>本项目为教学区建设内容，总用地面积 222666.67 平方米（334 亩），净用地面积186350.30平方米（279.50亩），总建筑面积239403.11平方米，其中：计容建筑面积 194767.77平方米，不计容建筑面积44635.34平方米。主要建设内容包括：图书馆及学习中心32287.20平方米、多功能文化服务中心29721.60平方米、校行政办公楼27716平方米、实验院系组团46484.97平方米、公共教学实验楼46172平方米、南校门152平方米，地下停车场、设备房25157.35平方米</v>
          </cell>
          <cell r="G44" t="str">
            <v>汕头市东部城市经济带建设开发管理中心</v>
          </cell>
          <cell r="H44" t="str">
            <v>0605其他社会事业</v>
          </cell>
          <cell r="I44" t="str">
            <v>1103体育</v>
          </cell>
          <cell r="J44" t="str">
            <v>在建</v>
          </cell>
          <cell r="K44" t="str">
            <v>2020</v>
          </cell>
          <cell r="L44">
            <v>3</v>
          </cell>
          <cell r="M44" t="str">
            <v>2020-11</v>
          </cell>
          <cell r="N44" t="str">
            <v>2022-06</v>
          </cell>
          <cell r="O44" t="str">
            <v>汕头市东部城市经济带建设开发管理中心</v>
          </cell>
          <cell r="P44" t="str">
            <v>0199其他一般公共服务部门</v>
          </cell>
          <cell r="Q44" t="str">
            <v>P20440500-0135</v>
          </cell>
        </row>
        <row r="45">
          <cell r="E45" t="str">
            <v>汕头市中心医院易地重建项目（重大疫情救治基地）</v>
          </cell>
          <cell r="F45" t="str">
            <v>汕头市中心医院易地重建项目（重大疫情救治基地），（汕市发改投预﹝2020﹞15号），项目代码：2020-440515-84-01-014726，主要建设内容：本项目位于汕头市澄海区凤翔街道塔岗围片区梅峰路与五洲大道交界处西南角，规划用地面积197.79亩。按3000张床位标准规划设计，总建筑面积53.4万平方米，其中地上建筑面积35.6万平方米，地下建筑面积17.8万平方米。建设内容主要包括：医疗七项基本设施用房、大型设备用房、预防保健用房、科研用房、教学用房、健康体检用房及地下室（含人防工程）等。</v>
          </cell>
          <cell r="G45" t="str">
            <v>汕头市中心医院</v>
          </cell>
          <cell r="H45" t="str">
            <v>060102公共卫生设施</v>
          </cell>
          <cell r="I45" t="str">
            <v>1201公立医院</v>
          </cell>
          <cell r="J45" t="str">
            <v>在建</v>
          </cell>
          <cell r="K45" t="str">
            <v>2020</v>
          </cell>
          <cell r="L45">
            <v>5</v>
          </cell>
          <cell r="M45" t="str">
            <v>2020-06</v>
          </cell>
          <cell r="N45" t="str">
            <v>2024-09</v>
          </cell>
          <cell r="O45" t="str">
            <v>汕头市中心医院</v>
          </cell>
          <cell r="P45" t="str">
            <v>0799其他医疗卫生部门</v>
          </cell>
          <cell r="Q45" t="str">
            <v>P20440500-0100</v>
          </cell>
        </row>
        <row r="46">
          <cell r="E46" t="str">
            <v>汕头市卫生健康学院（筹）项目二期建设项目</v>
          </cell>
          <cell r="F46" t="str">
            <v>主要包括建设新校门、两栋教学楼、两栋学生宿舍楼、一栋实训楼、平整建设运动场地及食堂等相关配套，总建筑面积53178.7平方米。投资估算为40222万元。建成后学校将成为汕头地区规模最大的护理健康类大专院校。</v>
          </cell>
          <cell r="G46" t="str">
            <v>汕头市卫生学校</v>
          </cell>
          <cell r="H46" t="str">
            <v>060202职业教育</v>
          </cell>
          <cell r="I46" t="str">
            <v>0904职业教育</v>
          </cell>
          <cell r="J46" t="str">
            <v>在建</v>
          </cell>
          <cell r="K46" t="str">
            <v>2017</v>
          </cell>
          <cell r="L46">
            <v>4</v>
          </cell>
          <cell r="M46" t="str">
            <v>2019-03</v>
          </cell>
          <cell r="N46" t="str">
            <v>2022-04</v>
          </cell>
          <cell r="O46" t="str">
            <v>汕头市卫生学校</v>
          </cell>
          <cell r="P46" t="str">
            <v>0304职高及中专</v>
          </cell>
          <cell r="Q46" t="str">
            <v>P17440500-0064</v>
          </cell>
        </row>
        <row r="47">
          <cell r="E47" t="str">
            <v>汕头市公共卫生医学中心新建项目</v>
          </cell>
          <cell r="F47" t="str">
            <v>打造粤东领先的重大传染病救治中心，建设高水平的慢性疑难疾病临床治疗中心，打造卫生应急综合演练培训示范基地；打造智能化卫生应急物资储备中心；打造粤东卫生检测区域中心实验室、公共卫生突发事件应急处理指挥、疫苗存储智慧冷库。</v>
          </cell>
          <cell r="G47" t="str">
            <v>汕头市第三人民医院</v>
          </cell>
          <cell r="H47" t="str">
            <v>060102公共卫生设施</v>
          </cell>
          <cell r="I47" t="str">
            <v>1203公共卫生设施</v>
          </cell>
          <cell r="J47" t="str">
            <v>在建</v>
          </cell>
          <cell r="K47" t="str">
            <v>2020</v>
          </cell>
          <cell r="L47">
            <v>3</v>
          </cell>
          <cell r="M47" t="str">
            <v>2020-09</v>
          </cell>
          <cell r="N47" t="str">
            <v>2024-12</v>
          </cell>
          <cell r="O47" t="str">
            <v>汕头市第三人民医院</v>
          </cell>
          <cell r="P47" t="str">
            <v>0799其他医疗卫生部门</v>
          </cell>
          <cell r="Q47" t="str">
            <v>P20440500-0161</v>
          </cell>
        </row>
        <row r="48">
          <cell r="E48" t="str">
            <v>昆仑山路（汕汾路-中阳大道）改造工程项目</v>
          </cell>
          <cell r="F48" t="str">
            <v>昆仑山路（汕汾路-中阳大道）改造工程，起于汕汾路、止于中阳大道，道路全长约7.4公里，规划红线宽度为40至60米，采用城市主干道标准、双向六车道布置，设计速度为50千米/小时。建设内容主要包括道路工程（含沟渠挡墙）、桥涵工程、交通工程、给水工程、排水工程、照明工程、电力通信缆线管廊工程、绿化工程、管线迁改工程、过渡期管线临时工程等。</v>
          </cell>
          <cell r="G48" t="str">
            <v>龙湖区住房和城乡建设局</v>
          </cell>
          <cell r="H48" t="str">
            <v>0802产业园区基础设施</v>
          </cell>
          <cell r="I48" t="str">
            <v>0409产业园区基础设施</v>
          </cell>
          <cell r="J48" t="str">
            <v>在建</v>
          </cell>
          <cell r="K48" t="str">
            <v>2019</v>
          </cell>
          <cell r="L48">
            <v>3</v>
          </cell>
          <cell r="M48" t="str">
            <v>2020-04</v>
          </cell>
          <cell r="N48" t="str">
            <v>2022-01</v>
          </cell>
          <cell r="O48" t="str">
            <v>龙湖区住房和城乡建设局</v>
          </cell>
          <cell r="P48" t="str">
            <v>0199其他一般公共服务部门</v>
          </cell>
          <cell r="Q48" t="str">
            <v>P19440507-0028</v>
          </cell>
        </row>
        <row r="49">
          <cell r="E49" t="str">
            <v>省级龙湖工业园区升级改造项目</v>
          </cell>
          <cell r="F49" t="str">
            <v>省级龙湖工业园区升级改造项目，主要产业为电子信息、高端装备制造、生物医药。基础设施配套建设，包括：产业区内土地平整，道路工程，交通工程，桥涵工程，排水工程，给水工程，照明工程，电力、通信及燃气通道等及其他基础设施配套工程。</v>
          </cell>
          <cell r="G49" t="str">
            <v>龙湖区工业园区管理办公室</v>
          </cell>
          <cell r="H49" t="str">
            <v>0802产业园区基础设施</v>
          </cell>
          <cell r="I49" t="str">
            <v>0409产业园区基础设施</v>
          </cell>
          <cell r="J49" t="str">
            <v>在建</v>
          </cell>
          <cell r="K49" t="str">
            <v>2019</v>
          </cell>
          <cell r="L49">
            <v>4</v>
          </cell>
          <cell r="M49" t="str">
            <v>2020-02</v>
          </cell>
          <cell r="N49" t="str">
            <v>2022-12</v>
          </cell>
          <cell r="O49" t="str">
            <v>龙湖区工业园区管理办公室</v>
          </cell>
          <cell r="P49" t="str">
            <v>0199其他一般公共服务部门</v>
          </cell>
          <cell r="Q49" t="str">
            <v>P19440507-0027</v>
          </cell>
        </row>
        <row r="50">
          <cell r="E50" t="str">
            <v>红坟关沟渠—上溪仔沟样板河道建设工程</v>
          </cell>
          <cell r="F50" t="str">
            <v>提升2条河涌样板河道建设，总长7.8km，新建污水管线约8.5km，污水提升泵站一座，河道清淤约27600m3，河道岸线生态修复、堤岸改造长度约8.9km。项目投资概算总投资13833.73万元。完善红坟关线—上溪仔沟流域范围内污水管网系统，填补管网空白区，逐步取消一体化处理设施，改善水体水质，提升水环境，恢复水生态系统，同时建设项目范围内配套停车及预设性基础设施等，运用海绵城市建设理念将红坟关线—上溪仔沟打造优美、宜人、生态、特色文化休闲空间。</v>
          </cell>
          <cell r="G50" t="str">
            <v>龙湖区水务局</v>
          </cell>
          <cell r="H50" t="str">
            <v>0802产业园区基础设施</v>
          </cell>
          <cell r="I50" t="str">
            <v>0409产业园区基础设施</v>
          </cell>
          <cell r="J50" t="str">
            <v>未开工</v>
          </cell>
          <cell r="K50" t="str">
            <v>2021</v>
          </cell>
          <cell r="L50">
            <v>2</v>
          </cell>
          <cell r="M50" t="str">
            <v>2021-12</v>
          </cell>
          <cell r="N50" t="str">
            <v>2022-05</v>
          </cell>
          <cell r="O50" t="str">
            <v>龙湖区水务局</v>
          </cell>
          <cell r="P50" t="str">
            <v>1003水利部门</v>
          </cell>
          <cell r="Q50" t="str">
            <v>P21440507-0001</v>
          </cell>
        </row>
        <row r="51">
          <cell r="E51" t="str">
            <v>潮汕大桥工程</v>
          </cell>
          <cell r="F51" t="str">
            <v>项目位于汕头市龙湖区鸥汀街道与潮州市庵埠镇官路村之间跨越梅溪河，桥梁长约850米，设北引道接至潮安区站前路、设南引道接至汕头市泰山路北延线，引道长约470米，桥梁、引道长度共计1.32公里。同步建设必要的交通工程和沿线设施。</v>
          </cell>
          <cell r="G51" t="str">
            <v>龙湖区住房和城乡建设局</v>
          </cell>
          <cell r="H51" t="str">
            <v>0802产业园区基础设施</v>
          </cell>
          <cell r="I51" t="str">
            <v>0409产业园区基础设施</v>
          </cell>
          <cell r="J51" t="str">
            <v>未开工</v>
          </cell>
          <cell r="K51" t="str">
            <v>2019</v>
          </cell>
          <cell r="L51">
            <v>3</v>
          </cell>
          <cell r="M51" t="str">
            <v>2021-12</v>
          </cell>
          <cell r="N51" t="str">
            <v>2023-06</v>
          </cell>
          <cell r="O51" t="str">
            <v>龙湖区住房和城乡建设局</v>
          </cell>
          <cell r="P51" t="str">
            <v>0199其他一般公共服务部门</v>
          </cell>
          <cell r="Q51" t="str">
            <v>P19440507-0029</v>
          </cell>
        </row>
        <row r="52">
          <cell r="E52" t="str">
            <v>广东省汕头市龙湖现代产业园基础设施项目</v>
          </cell>
          <cell r="F52" t="str">
            <v>广东省汕头市龙湖现代产业园坐落于汕头市龙湖区东部，外沙河西岸，规划总用地面积为12497.2亩。园区内道路工程，交通工程，桥涵工程，排水工程，给水工程，照明工程，电力、通信及燃气通道等，以及现代化产业厂房的建设。</v>
          </cell>
          <cell r="G52" t="str">
            <v>龙湖区工业园区管理办公室</v>
          </cell>
          <cell r="H52" t="str">
            <v>0802产业园区基础设施</v>
          </cell>
          <cell r="I52" t="str">
            <v>0409产业园区基础设施</v>
          </cell>
          <cell r="J52" t="str">
            <v>在建</v>
          </cell>
          <cell r="K52" t="str">
            <v>2020</v>
          </cell>
          <cell r="L52">
            <v>5</v>
          </cell>
          <cell r="M52" t="str">
            <v>2021-06</v>
          </cell>
          <cell r="N52" t="str">
            <v>2024-12</v>
          </cell>
          <cell r="O52" t="str">
            <v>龙湖区工业园区管理办公室</v>
          </cell>
          <cell r="P52" t="str">
            <v>0199其他一般公共服务部门</v>
          </cell>
          <cell r="Q52" t="str">
            <v>P20440507-0024</v>
          </cell>
        </row>
        <row r="53">
          <cell r="E53" t="str">
            <v>亚青会城市功能提升改造项目</v>
          </cell>
          <cell r="F53" t="str">
            <v>本次需提升改造总面积约468.38万平方米，包括汕头正大体育馆、黄河路带状公园、崇文公园、汕头新一中（功能场地）等配套设施提升改造。</v>
          </cell>
          <cell r="G53" t="str">
            <v>龙湖区城市综合管理局</v>
          </cell>
          <cell r="H53" t="str">
            <v>0901城镇老旧小区改造</v>
          </cell>
          <cell r="I53" t="str">
            <v>0605城镇老旧小区改造</v>
          </cell>
          <cell r="J53" t="str">
            <v>在建</v>
          </cell>
          <cell r="K53" t="str">
            <v>2020</v>
          </cell>
          <cell r="L53">
            <v>4</v>
          </cell>
          <cell r="M53" t="str">
            <v>2020-06</v>
          </cell>
          <cell r="N53" t="str">
            <v>2021-06</v>
          </cell>
          <cell r="O53" t="str">
            <v>龙湖区城市综合管理局</v>
          </cell>
          <cell r="P53" t="str">
            <v>0199其他一般公共服务部门</v>
          </cell>
          <cell r="Q53" t="str">
            <v>P20440507-0022</v>
          </cell>
        </row>
        <row r="54">
          <cell r="E54" t="str">
            <v>汕头市龙湖区疾病预防控制中心</v>
          </cell>
          <cell r="F54" t="str">
            <v>项目用地面积为3000平方米（约4亩），拟建设地面6层，地下1层，建筑面积约6000平方米的业务办公楼，房屋建筑由实验用房、业务用房、保障用房、行政用房和特殊用途实验用房等。项目包括房屋建筑、配套设施和场地建设。</v>
          </cell>
          <cell r="G54" t="str">
            <v>汕头市龙湖区疾病预防控制中心</v>
          </cell>
          <cell r="H54" t="str">
            <v>060102公共卫生设施</v>
          </cell>
          <cell r="I54" t="str">
            <v>1203公共卫生设施</v>
          </cell>
          <cell r="J54" t="str">
            <v>未开工</v>
          </cell>
          <cell r="K54" t="str">
            <v>2020</v>
          </cell>
          <cell r="L54">
            <v>3</v>
          </cell>
          <cell r="M54" t="str">
            <v>2021-10</v>
          </cell>
          <cell r="N54" t="str">
            <v>2024-12</v>
          </cell>
          <cell r="O54" t="str">
            <v>汕头市龙湖区疾病预防控制中心</v>
          </cell>
          <cell r="P54" t="str">
            <v>0701医疗卫生管理部门</v>
          </cell>
          <cell r="Q54" t="str">
            <v>P20440507-0021</v>
          </cell>
        </row>
        <row r="55">
          <cell r="E55" t="str">
            <v>金平区二围排渠、龙洲沟污染水体整治项目</v>
          </cell>
          <cell r="F55" t="str">
            <v>包括截污控源工程，河堤挡墙工程、施工便道工程、电气工程、内源治理工程（清淤）、管线迁移工程等。,项目包括二围排渠、龙洲沟等2处污染水体，总长度约5.36公里，整治面积约58550平方米。其中二围排渠包括月浦大排渠至澄海路、金环西路至林厝州闸等2段，长约3192米；龙洲沟为月浦大排渠（鳄浦路）至月浦大排渠（龙洲路），长约2134米。主要建设内容包括截污控源工程，河堤挡墙工程、施工便道工程、电气工程、内源治理工程（清淤）、管线迁移工程等。</v>
          </cell>
          <cell r="G55" t="str">
            <v>汕头市金平区城市管理和综合执法局</v>
          </cell>
          <cell r="H55" t="str">
            <v>0402水利</v>
          </cell>
          <cell r="I55" t="str">
            <v>1599其他农林水利建设</v>
          </cell>
          <cell r="J55" t="str">
            <v>在建</v>
          </cell>
          <cell r="K55" t="str">
            <v>2019</v>
          </cell>
          <cell r="L55">
            <v>2</v>
          </cell>
          <cell r="M55" t="str">
            <v>2020-04</v>
          </cell>
          <cell r="N55" t="str">
            <v>2021-06</v>
          </cell>
          <cell r="O55" t="str">
            <v>汕头市金平区城市管理和综合执法局</v>
          </cell>
          <cell r="P55" t="str">
            <v>0103政府办公厅（室）及相关机构</v>
          </cell>
          <cell r="Q55" t="str">
            <v>P19440511-0023</v>
          </cell>
        </row>
        <row r="56">
          <cell r="E56" t="str">
            <v>金平区鮀浦医院和金平区疾病预防控制中心易地建设项目</v>
          </cell>
          <cell r="F56" t="str">
            <v>办理前期工作后，开始建设。建设内容包括新建住院、门诊综合大楼及配套设施等，规划计容建筑面积34000平方米，地下室二层不计容建筑面积约10500平方米。,拟按二级综合医院标准建设，建设内容包括新建住院、门诊综合大楼及配套设施等，设置300张床位，规划计容建筑面积34000平方米，地下室二层不计容建筑面积约10500平方米。</v>
          </cell>
          <cell r="G56" t="str">
            <v>汕头市金平区卫生健康局</v>
          </cell>
          <cell r="H56" t="str">
            <v>060102公共卫生设施</v>
          </cell>
          <cell r="I56" t="str">
            <v>1203公共卫生设施</v>
          </cell>
          <cell r="J56" t="str">
            <v>在建</v>
          </cell>
          <cell r="K56" t="str">
            <v>2017</v>
          </cell>
          <cell r="L56">
            <v>2</v>
          </cell>
          <cell r="M56" t="str">
            <v>2020-07</v>
          </cell>
          <cell r="N56" t="str">
            <v>2022-07</v>
          </cell>
          <cell r="O56" t="str">
            <v>金平区卫生健康局</v>
          </cell>
          <cell r="P56" t="str">
            <v>0701医疗卫生管理部门</v>
          </cell>
          <cell r="Q56" t="str">
            <v>P17440511-0012</v>
          </cell>
        </row>
        <row r="57">
          <cell r="E57" t="str">
            <v>金平区电商快递产业园区基础设施建设项目</v>
          </cell>
          <cell r="F57" t="str">
            <v>项目建设用地面积约12.29万平方米（折合约184.29亩），建设内容主要包括场地平整、市政基础设施配套、电商办公建设及公共服务设施配套建设等，主要包括市政基础配套设施和电商办公建设及公共服务设施配套建设。,项目建设用地面积约12.29万平方米（折合约184.29亩），建设内容主要包括场地平整、市政基础设施配套、电商办公建设及公共服务设施配套建设等，主要包括市政基础配套设施和电商办公建设及公共服务设施配套建设。</v>
          </cell>
          <cell r="G57" t="str">
            <v>金平区工业园区管理办公室</v>
          </cell>
          <cell r="H57" t="str">
            <v>0802产业园区基础设施</v>
          </cell>
          <cell r="I57" t="str">
            <v>0409产业园区基础设施</v>
          </cell>
          <cell r="J57" t="str">
            <v>未开工</v>
          </cell>
          <cell r="K57" t="str">
            <v>2020</v>
          </cell>
          <cell r="L57">
            <v>3</v>
          </cell>
          <cell r="M57" t="str">
            <v>2021-04</v>
          </cell>
          <cell r="N57" t="str">
            <v>2022-09</v>
          </cell>
          <cell r="O57" t="str">
            <v>汕头市金平区工业园区管理办公室</v>
          </cell>
          <cell r="P57" t="str">
            <v>0103政府办公厅（室）及相关机构</v>
          </cell>
          <cell r="Q57" t="str">
            <v>P20440511-0015</v>
          </cell>
        </row>
        <row r="58">
          <cell r="E58" t="str">
            <v>金平工业园区现代产业集聚区拓展区市政基础及配套设施建设项目</v>
          </cell>
          <cell r="F58" t="str">
            <v>完成前期工作后开工建设，建设内容主要包括场地平整、市政基础设施配套（桥涵、市政管线（给水、污水、雨水）、通信（5G通信建设、信息网络建设）、新能源汽车充电桩、燃气、电力及照明、绿化工程等）、首期通用厂房建设及公共服务配套设施建设,项目建设用地面积约52.63万平方米（折合约789.48亩），建设内容主要包括场地平整、市政基础配套设施及通用厂房、公共服务配套设施建设等内容，主要包括市政基础配套设施和通用厂房及公共服务配套设施建设。</v>
          </cell>
          <cell r="G58" t="str">
            <v>金平区工业园区管理办公室</v>
          </cell>
          <cell r="H58" t="str">
            <v>0802产业园区基础设施</v>
          </cell>
          <cell r="I58" t="str">
            <v>0409产业园区基础设施</v>
          </cell>
          <cell r="J58" t="str">
            <v>在建</v>
          </cell>
          <cell r="K58" t="str">
            <v>2020</v>
          </cell>
          <cell r="L58">
            <v>3</v>
          </cell>
          <cell r="M58" t="str">
            <v>2021-03</v>
          </cell>
          <cell r="N58" t="str">
            <v>2023-09</v>
          </cell>
          <cell r="O58" t="str">
            <v>汕头市金平区工业园区管理办公室</v>
          </cell>
          <cell r="P58" t="str">
            <v>0103政府办公厅（室）及相关机构</v>
          </cell>
          <cell r="Q58" t="str">
            <v>P20440511-0014</v>
          </cell>
        </row>
        <row r="59">
          <cell r="E59" t="str">
            <v>金平区人居环境综合整治项目</v>
          </cell>
          <cell r="F59" t="str">
            <v>今年主要推动第三批18个社区的建设。,建设内容包括：对金平辖区内48个社区进行全面的人居环境综合整治，主要为污水处理系统、生活污水管网建设和改造，污水资源利用、村容村貌整治等工程。其中岐山街道9个社区、鮀江街道14个社区、鮀莲街道16个社区、月浦街道4个社区、东墩街道1个社区、金砂街道1个社区、光华街道1个社区、东方街道2个社区。</v>
          </cell>
          <cell r="G59" t="str">
            <v>汕头市金平区农业农村和水务局</v>
          </cell>
          <cell r="H59" t="str">
            <v>0401农业</v>
          </cell>
          <cell r="I59" t="str">
            <v>150106农村人居环境整治</v>
          </cell>
          <cell r="J59" t="str">
            <v>在建</v>
          </cell>
          <cell r="K59" t="str">
            <v>2017</v>
          </cell>
          <cell r="L59">
            <v>4</v>
          </cell>
          <cell r="M59" t="str">
            <v>2017-08</v>
          </cell>
          <cell r="N59" t="str">
            <v>2021-06</v>
          </cell>
          <cell r="O59" t="str">
            <v>汕头市金平区农业农村和水务局</v>
          </cell>
          <cell r="P59" t="str">
            <v>1001农业部门</v>
          </cell>
          <cell r="Q59" t="str">
            <v>P17440511-0013</v>
          </cell>
        </row>
        <row r="60">
          <cell r="E60" t="str">
            <v>汕头市金平区迎“亚青会”城市公共服务、市政设施智慧化改造项目</v>
          </cell>
          <cell r="F60" t="str">
            <v>项目包括全区老旧小区的配套设施和环境品质提升工程，主要包括下水道改造、路面改造、多杆合一信息设备、环境监测设备、互联网设备、监控等内容。</v>
          </cell>
          <cell r="G60" t="str">
            <v>汕头市金平区城市管理和综合执法局</v>
          </cell>
          <cell r="H60" t="str">
            <v>0901城镇老旧小区改造</v>
          </cell>
          <cell r="I60" t="str">
            <v>0605城镇老旧小区改造</v>
          </cell>
          <cell r="J60" t="str">
            <v>在建</v>
          </cell>
          <cell r="K60" t="str">
            <v>2020</v>
          </cell>
          <cell r="L60">
            <v>2</v>
          </cell>
          <cell r="M60" t="str">
            <v>2021-01</v>
          </cell>
          <cell r="N60" t="str">
            <v>2021-06</v>
          </cell>
          <cell r="O60" t="str">
            <v>汕头市金平区城市管理和综合执法局</v>
          </cell>
          <cell r="P60" t="str">
            <v>0103政府办公厅（室）及相关机构</v>
          </cell>
          <cell r="Q60" t="str">
            <v>P20440511-0019</v>
          </cell>
        </row>
        <row r="61">
          <cell r="E61" t="str">
            <v>汕头市金平区老旧小区改造项目</v>
          </cell>
          <cell r="F61" t="str">
            <v>本年度主要开展项目前期工作后，选择成熟片区启动建设，主要涉及完善基础功能配套设施（包括与小区直接相关的水、电、气、路、信、垃圾中转站等基础设施改造提升），达到提升环境质量、补齐公共服务及社会服务等方面功能。,项目为汕头市金平区城镇老旧小区改造，改造总量总面积为489万平方米，涉及总户数91819户，楼栋数3101栋，小区数378个。主要涉及完善基础功能配套设施（包括与小区直接相关的水、电、气、路、信、垃圾中转站等基础设施改造提升），达到提升环境质量、补齐公共服务及社会服务等方面功能。</v>
          </cell>
          <cell r="G61" t="str">
            <v>汕头市金平区住房与城乡建设局</v>
          </cell>
          <cell r="H61" t="str">
            <v>0901城镇老旧小区改造</v>
          </cell>
          <cell r="I61" t="str">
            <v>0605城镇老旧小区改造</v>
          </cell>
          <cell r="J61" t="str">
            <v>在建</v>
          </cell>
          <cell r="K61" t="str">
            <v>2020</v>
          </cell>
          <cell r="L61">
            <v>3</v>
          </cell>
          <cell r="M61" t="str">
            <v>2020-06</v>
          </cell>
          <cell r="N61" t="str">
            <v>2023-06</v>
          </cell>
          <cell r="O61" t="str">
            <v>汕头市金平区住房与城乡建设局</v>
          </cell>
          <cell r="P61" t="str">
            <v>0199其他一般公共服务部门</v>
          </cell>
          <cell r="Q61" t="str">
            <v>P20440511-0005</v>
          </cell>
        </row>
        <row r="62">
          <cell r="E62" t="str">
            <v>汕头金平工业园区基础设施提升工程项目</v>
          </cell>
          <cell r="F62" t="str">
            <v>1、项目建设概况
项目包括金平工业园区约50.30万平方米的潮阳路、揭阳路、南澳路、惠来路、普宁路、金兴一路、金兴二路等配套路网改造提升和首期通用厂房建设，本项目属于有一定收益的准公益性项目，其具体建设内容如下：
（1）园区配套路网改造提升，包括潮阳路、揭阳路、南澳路、惠来路、普宁路等五条主次干路以及金兴一路、金兴二路等园区内路网建设，建设面积约46.30万平方米，建设内容包括：道路、桥涵、市政管线（给水、污水、雨水）、通信（5G通信建设、信息网络建设）、新能源汽车充电桩、燃气、电力及照明、绿化等工程。
</v>
          </cell>
          <cell r="G62" t="str">
            <v>金平区工业园区管理办公室</v>
          </cell>
          <cell r="H62" t="str">
            <v>0802产业园区基础设施</v>
          </cell>
          <cell r="I62" t="str">
            <v>0409产业园区基础设施</v>
          </cell>
          <cell r="J62" t="str">
            <v>在建</v>
          </cell>
          <cell r="K62" t="str">
            <v>2020</v>
          </cell>
          <cell r="L62">
            <v>3</v>
          </cell>
          <cell r="M62" t="str">
            <v>2020-06</v>
          </cell>
          <cell r="N62" t="str">
            <v>2023-04</v>
          </cell>
          <cell r="O62" t="str">
            <v>汕头市金平区工业园区管理办公室</v>
          </cell>
          <cell r="P62" t="str">
            <v>0103政府办公厅（室）及相关机构</v>
          </cell>
          <cell r="Q62" t="str">
            <v>P20440511-0006</v>
          </cell>
        </row>
        <row r="63">
          <cell r="E63" t="str">
            <v>汕头市金平区叠金排渠、共青围排灌渠、红莲池河三宗污染水体综合治理工程项目</v>
          </cell>
          <cell r="F63" t="str">
            <v>建设规模为叠金排渠、共青围排灌渠、红莲池河3宗污染水体整治总长约9.3km;共新建污水管线13.32km；；新建补水管道1.17km；河道清淤13853m3，补水泵站一座 ；绿化改造面积约为10454平方米。,建设规模为叠金排渠、共青围排灌渠、红莲池河3宗污染水体整治总长约9.3km;共新建污水管线13.32km；；新建补水管道1.17km；河道清淤13853m3，补水泵站一座 ；绿化改造面积约为10454平方米。</v>
          </cell>
          <cell r="G63" t="str">
            <v>汕头市金平区城市管理和综合执法局</v>
          </cell>
          <cell r="H63" t="str">
            <v>0402水利</v>
          </cell>
          <cell r="I63" t="str">
            <v>1599其他农林水利建设</v>
          </cell>
          <cell r="J63" t="str">
            <v>在建</v>
          </cell>
          <cell r="K63" t="str">
            <v>2020</v>
          </cell>
          <cell r="L63">
            <v>2</v>
          </cell>
          <cell r="M63" t="str">
            <v>2021-01</v>
          </cell>
          <cell r="N63" t="str">
            <v>2022-09</v>
          </cell>
          <cell r="O63" t="str">
            <v>汕头市金平区城市管理和综合执法局</v>
          </cell>
          <cell r="P63" t="str">
            <v>0103政府办公厅（室）及相关机构</v>
          </cell>
          <cell r="Q63" t="str">
            <v>P20440511-0017</v>
          </cell>
        </row>
        <row r="64">
          <cell r="E64" t="str">
            <v>金平工业园区升平二片区道路及配套工程项目</v>
          </cell>
          <cell r="F64" t="str">
            <v>对该片区长兴中街、长旺北街、长旺中街、富兴街、三路、四路、西河路、一路、二路及3条部分已建的园区道路（长富路、长安路、长富中街）共计12条道路及配套工程进行建设。,对该片区长兴中街、长旺北街、长旺中街、富兴街、三路、四路、西河路、一路、二路及3条部分已建的园区道路（长富路、长安路、长富中街）共计12条道路及配套工程进行建设。</v>
          </cell>
          <cell r="G64" t="str">
            <v>汕头市金平区住房与城乡建设局</v>
          </cell>
          <cell r="H64" t="str">
            <v>0802产业园区基础设施</v>
          </cell>
          <cell r="I64" t="str">
            <v>0409产业园区基础设施</v>
          </cell>
          <cell r="J64" t="str">
            <v>在建</v>
          </cell>
          <cell r="K64" t="str">
            <v>2020</v>
          </cell>
          <cell r="L64">
            <v>3</v>
          </cell>
          <cell r="M64" t="str">
            <v>2021-03</v>
          </cell>
          <cell r="N64" t="str">
            <v>2022-12</v>
          </cell>
          <cell r="O64" t="str">
            <v>汕头市金平区住房与城乡建设局</v>
          </cell>
          <cell r="P64" t="str">
            <v>0199其他一般公共服务部门</v>
          </cell>
          <cell r="Q64" t="str">
            <v>P20440511-0016</v>
          </cell>
        </row>
        <row r="65">
          <cell r="E65" t="str">
            <v>汕头市濠江区妇幼保健院新建工程</v>
          </cell>
          <cell r="F65" t="str">
            <v>项目拟新建汕头市濠江区妇幼保健院，总用地面积6096平方米，总建筑面积30860平方米，其中地上建筑面积24900平方米，地下建筑面积5960平方米。建设一栋3层高的裙楼及12层高的塔楼作为门诊楼及综合大楼，设置250张床位，设有门诊部、急诊部、住院部、医技综合部、行政和后勤办公及保障。项目由场地、房屋建筑和医疗设备组成，配套建设绿化和公共活动设施，同时地下建设1层停车场。
</v>
          </cell>
          <cell r="G65" t="str">
            <v>汕头市濠江区卫生健康局</v>
          </cell>
          <cell r="H65" t="str">
            <v>060102公共卫生设施</v>
          </cell>
          <cell r="I65" t="str">
            <v>1203公共卫生设施</v>
          </cell>
          <cell r="J65" t="str">
            <v>未开工</v>
          </cell>
          <cell r="K65" t="str">
            <v>2019</v>
          </cell>
          <cell r="L65">
            <v>2</v>
          </cell>
          <cell r="M65" t="str">
            <v>2021-06</v>
          </cell>
          <cell r="N65" t="str">
            <v>2023-08</v>
          </cell>
          <cell r="O65" t="str">
            <v>汕头市濠江区妇幼保健院</v>
          </cell>
          <cell r="P65" t="str">
            <v>0701医疗卫生管理部门</v>
          </cell>
          <cell r="Q65" t="str">
            <v>P19440512-0050</v>
          </cell>
        </row>
        <row r="66">
          <cell r="E66" t="str">
            <v>汕头市濠江区禽畜屠宰肉食品生产冷链物流基地</v>
          </cell>
          <cell r="F66" t="str">
            <v>项目计划总用地面积16304.253平方米，实用地面积10000平方米，总建筑面积约11891.26平方米，拟建设综合楼、禽畜屠宰配套车间、生鲜配送车间、冷库容量约500吨及其他生产配套设施；配套建设停车场、供电、给排水、通信、安防等工程。主要收入来源为综合楼、冷库、生产车间租金及生产经营收入等。</v>
          </cell>
          <cell r="G66" t="str">
            <v>汕头市濠江区供销合作社</v>
          </cell>
          <cell r="H66" t="str">
            <v>07城乡冷链物流基础设施</v>
          </cell>
          <cell r="I66" t="str">
            <v>1801城乡冷链物流设施建设</v>
          </cell>
          <cell r="J66" t="str">
            <v>未开工</v>
          </cell>
          <cell r="K66" t="str">
            <v>2019</v>
          </cell>
          <cell r="L66">
            <v>4</v>
          </cell>
          <cell r="M66" t="str">
            <v>2021-05</v>
          </cell>
          <cell r="N66" t="str">
            <v>2023-12</v>
          </cell>
          <cell r="O66" t="str">
            <v>汕头市濠江区供销合作社</v>
          </cell>
          <cell r="P66" t="str">
            <v>1399其他商业服务业等部门</v>
          </cell>
          <cell r="Q66" t="str">
            <v>P19440512-0049</v>
          </cell>
        </row>
        <row r="67">
          <cell r="E67" t="str">
            <v>濠江区迎亚青会礐石大桥南岸片区及南滨基础设施改造项目</v>
          </cell>
          <cell r="F67" t="str">
            <v>该项目位于汕头市礐石大桥南岸片区，东至市公路局渡口，南至324国道，西至东港码头，北至汕头港，土地面积约1490.789亩。建设内容包含：土地平整、道路工程、交通工程、给水工程、电力工程、通信工程等。</v>
          </cell>
          <cell r="G67" t="str">
            <v>汕头市濠江区人民政府礐石街道办事处</v>
          </cell>
          <cell r="H67" t="str">
            <v>0802产业园区基础设施</v>
          </cell>
          <cell r="I67" t="str">
            <v>0409产业园区基础设施</v>
          </cell>
          <cell r="J67" t="str">
            <v>在建</v>
          </cell>
          <cell r="K67" t="str">
            <v>2020</v>
          </cell>
          <cell r="L67">
            <v>3</v>
          </cell>
          <cell r="M67" t="str">
            <v>2020-09</v>
          </cell>
          <cell r="N67" t="str">
            <v>2022-12</v>
          </cell>
          <cell r="O67" t="str">
            <v>汕头市濠江区人民政府礐石街道办事处</v>
          </cell>
          <cell r="P67" t="str">
            <v>0103政府办公厅（室）及相关机构</v>
          </cell>
          <cell r="Q67" t="str">
            <v>P20440512-0005</v>
          </cell>
        </row>
        <row r="68">
          <cell r="E68" t="str">
            <v>濠江区教师发展中心及人力资源服务产业园项目</v>
          </cell>
          <cell r="F68" t="str">
            <v>项目计划用地总面积约20000.5平方米（折合30.00075亩），实际用地面积约12296.591平方米（折合18.4448亩）。项目总建筑面积约47618.36平方米（含计容面积约36006.41平方米，不计容面积约11611.95平方米），项目拟建设2栋单体建筑，分为1栋教师发展中心建筑和1栋人力资源服务产业园建筑：
1.教师发展中心总层数为10层，总建筑面积为24249平方米，包含三个单元：（1）综合楼6层；（2）培训楼5层；（3）宿舍楼10层。
2.人力资源服务产业园层数为13层，首层部分配套辅</v>
          </cell>
          <cell r="G68" t="str">
            <v>汕头市濠江区教育局</v>
          </cell>
          <cell r="H68" t="str">
            <v>060202职业教育</v>
          </cell>
          <cell r="I68" t="str">
            <v>0904职业教育</v>
          </cell>
          <cell r="J68" t="str">
            <v>在建</v>
          </cell>
          <cell r="K68" t="str">
            <v>2019</v>
          </cell>
          <cell r="L68">
            <v>4</v>
          </cell>
          <cell r="M68" t="str">
            <v>2020-08</v>
          </cell>
          <cell r="N68" t="str">
            <v>2022-12</v>
          </cell>
          <cell r="O68" t="str">
            <v>汕头市濠江区教育局</v>
          </cell>
          <cell r="P68" t="str">
            <v>0306行政管理</v>
          </cell>
          <cell r="Q68" t="str">
            <v>P19440512-0052</v>
          </cell>
        </row>
        <row r="69">
          <cell r="E69" t="str">
            <v>汕头市濠江区会汀港排洪渠污水整治及生态修复工程</v>
          </cell>
          <cell r="F69" t="str">
            <v>项目拟对坑墘路进行升级改造，道路全长约1200米，宽24米，双向四车道，建设内容包含：道路工程、交通工程、给水工程、排水工程、电力工程、通信工程、照明工程及其他配套等工程。道路内设置两条污水管收集片区污水，将会汀港排洪明渠改造成箱涵，箱涵总长度约1112米，箱涵净宽×净高=4.5米×2.8米。主要收入来源为污水处理费收益及广告设施收入等。</v>
          </cell>
          <cell r="G69" t="str">
            <v>汕头市濠江区人民政府达濠街道办事处</v>
          </cell>
          <cell r="H69" t="str">
            <v>0501城镇污水垃圾处理</v>
          </cell>
          <cell r="I69" t="str">
            <v>040406污水处理（城镇）</v>
          </cell>
          <cell r="J69" t="str">
            <v>在建</v>
          </cell>
          <cell r="K69" t="str">
            <v>2020</v>
          </cell>
          <cell r="L69">
            <v>0</v>
          </cell>
          <cell r="M69" t="str">
            <v>2021-11</v>
          </cell>
          <cell r="N69" t="str">
            <v>2023-03</v>
          </cell>
          <cell r="O69" t="str">
            <v>汕头市濠江区人民政府达濠街道办事处</v>
          </cell>
          <cell r="P69" t="str">
            <v>0103政府办公厅（室）及相关机构</v>
          </cell>
          <cell r="Q69" t="str">
            <v>P20440512-0004</v>
          </cell>
        </row>
        <row r="70">
          <cell r="E70" t="str">
            <v>汕头市濠江区沿江北路西段（河中路-磊口）污水管网建设项目</v>
          </cell>
          <cell r="F70" t="str">
            <v>本项目实施范围为沿江北路（河中路～磊口）路段，即起点 K0+000 磊口至 终点 K4+364.436 河中路，建设内容包括：道路路基工程、涵洞工程、污水工程及相关配套等。</v>
          </cell>
          <cell r="G70" t="str">
            <v>汕头市濠江区住房和城乡建设局</v>
          </cell>
          <cell r="H70" t="str">
            <v>0501城镇污水垃圾处理</v>
          </cell>
          <cell r="I70" t="str">
            <v>040406污水处理（城镇）</v>
          </cell>
          <cell r="J70" t="str">
            <v>未开工</v>
          </cell>
          <cell r="K70" t="str">
            <v>2019</v>
          </cell>
          <cell r="L70">
            <v>2</v>
          </cell>
          <cell r="M70" t="str">
            <v>2021-06</v>
          </cell>
          <cell r="N70" t="str">
            <v>2022-08</v>
          </cell>
          <cell r="O70" t="str">
            <v>汕头市濠江区建设工程代建中心</v>
          </cell>
          <cell r="P70" t="str">
            <v>09城乡社区部门</v>
          </cell>
          <cell r="Q70" t="str">
            <v>P19440512-0063</v>
          </cell>
        </row>
        <row r="71">
          <cell r="E71" t="str">
            <v>濠江区东湖东路和周边基础设施及东湖西路污水管网建设项目</v>
          </cell>
          <cell r="F71" t="str">
            <v>项目位于粤东教育高地——东湖教育园区，为广东沿海经济带的重要组成部分。项目主要涉及污水管网建设约2.75公里、污水泵站3座、加油站面积约6131㎡、停车位121个及道路建设约10.87公里，建设内容主要包括污水管道、南滨污水泵站、北山湾污水泵站、东湖污水泵站、北山湾及东湖东路加油站、道路建设（含给水、排水、电力、通信、燃气、5G灯杆、广告设施等）。项目估算总投资15.60亿元，其中工程费9.54亿元。项目收益主要包括污水处理费、停车位及充电桩收费、广告设施租金、5G灯杆租金、加油站租金等。</v>
          </cell>
          <cell r="G71" t="str">
            <v>汕头市濠江区住房和城乡建设局</v>
          </cell>
          <cell r="H71" t="str">
            <v>0501城镇污水垃圾处理</v>
          </cell>
          <cell r="I71" t="str">
            <v>040406污水处理（城镇）</v>
          </cell>
          <cell r="J71" t="str">
            <v>在建</v>
          </cell>
          <cell r="K71" t="str">
            <v>2019</v>
          </cell>
          <cell r="L71">
            <v>5</v>
          </cell>
          <cell r="M71" t="str">
            <v>2019-05</v>
          </cell>
          <cell r="N71" t="str">
            <v>2022-12</v>
          </cell>
          <cell r="O71" t="str">
            <v>汕头市濠江区住房和城乡建设局</v>
          </cell>
          <cell r="P71" t="str">
            <v>09城乡社区部门</v>
          </cell>
          <cell r="Q71" t="str">
            <v>P19440512-0061</v>
          </cell>
        </row>
        <row r="72">
          <cell r="E72" t="str">
            <v>汕头市台商投资区（濠江区二期）市政配套工程、台商投资区产业公园（一期）</v>
          </cell>
          <cell r="F72" t="str">
            <v>拟建设三条道路设计等级均为城市支路，设计行车速度为20km/h。台纵一路（珠河路~台横北路）全长316.891m，台纵三路全长313.379m，红线宽均为24m，双向四车道；台横四路全长776.827m，红线宽15m,双向两车道。产业园区附属绿地绿化带宽度10-20m。长度约750m，用地总面积约为15560m2。</v>
          </cell>
          <cell r="G72" t="str">
            <v>汕头市南山湾科技产业园区开发建设办公室</v>
          </cell>
          <cell r="H72" t="str">
            <v>0802产业园区基础设施</v>
          </cell>
          <cell r="I72" t="str">
            <v>0409产业园区基础设施</v>
          </cell>
          <cell r="J72" t="str">
            <v>未开工</v>
          </cell>
          <cell r="K72" t="str">
            <v>2019</v>
          </cell>
          <cell r="L72">
            <v>2</v>
          </cell>
          <cell r="M72" t="str">
            <v>2021-03</v>
          </cell>
          <cell r="N72" t="str">
            <v>2022-07</v>
          </cell>
          <cell r="O72" t="str">
            <v>汕头市南山湾科技产业园区开发建设办公室</v>
          </cell>
          <cell r="P72" t="str">
            <v>99其他</v>
          </cell>
          <cell r="Q72" t="str">
            <v>P19440512-0078</v>
          </cell>
        </row>
        <row r="73">
          <cell r="E73" t="str">
            <v>汕头市滨海临港产业片区基础设施配套项目</v>
          </cell>
          <cell r="F73" t="str">
            <v>项目毗邻高铁汕头南站，为汕头市重点产业片区。项目属于产业园区基础设施，建设内容主要包括通用厂房5万㎡、园区办公及生活配套5万㎡、停车位4880个、新能源充电桩1465个、5G智慧灯杆500个、广告设施1万㎡、园区配套道路（含给水、排水、电力、通信、燃气等市政管线）24.15公里。项目估算总投资40.05亿元，其中工程费26.48亿元。</v>
          </cell>
          <cell r="G73" t="str">
            <v>汕头市南山湾科技产业园区开发建设办公室</v>
          </cell>
          <cell r="H73" t="str">
            <v>0802产业园区基础设施</v>
          </cell>
          <cell r="I73" t="str">
            <v>0409产业园区基础设施</v>
          </cell>
          <cell r="J73" t="str">
            <v>未开工</v>
          </cell>
          <cell r="K73" t="str">
            <v>2020</v>
          </cell>
          <cell r="L73">
            <v>4</v>
          </cell>
          <cell r="M73" t="str">
            <v>2021-12</v>
          </cell>
          <cell r="N73" t="str">
            <v>2024-12</v>
          </cell>
          <cell r="O73" t="str">
            <v>汕头市南山湾科技产业园区开发建设办公室</v>
          </cell>
          <cell r="P73" t="str">
            <v>99其他</v>
          </cell>
          <cell r="Q73" t="str">
            <v>P20440512-0018</v>
          </cell>
        </row>
        <row r="74">
          <cell r="E74" t="str">
            <v>濠江区生活垃圾综合处理项目</v>
          </cell>
          <cell r="F74" t="str">
            <v>项目占地面积约4002平方米（折合约6亩），规划建设厨余垃圾处理、可回收物及有害垃圾的分拣存贮场、大件垃圾及绿化垃圾处理场。建设总建筑面积约6800平方米，其中厨余垃圾处理厂建筑面积约3000平方米，可回收物及有害垃圾的分拣存贮场、大件垃圾及绿化垃圾处理场建筑面积约2500平方米。同时配套建设垃圾分类宣教基地等配套用房及临时仓储、给排水、防护绿地等设施。</v>
          </cell>
          <cell r="G74" t="str">
            <v>汕头市濠江区城市管理和综合执法局</v>
          </cell>
          <cell r="H74" t="str">
            <v>0501城镇污水垃圾处理</v>
          </cell>
          <cell r="I74" t="str">
            <v>040407垃圾处理（城镇）</v>
          </cell>
          <cell r="J74" t="str">
            <v>未开工</v>
          </cell>
          <cell r="K74" t="str">
            <v>2020</v>
          </cell>
          <cell r="L74">
            <v>2</v>
          </cell>
          <cell r="M74" t="str">
            <v>2021-03</v>
          </cell>
          <cell r="N74" t="str">
            <v>2022-06</v>
          </cell>
          <cell r="O74" t="str">
            <v>汕头市濠江区城市管理和综合执法局</v>
          </cell>
          <cell r="P74" t="str">
            <v>0103政府办公厅（室）及相关机构</v>
          </cell>
          <cell r="Q74" t="str">
            <v>P20440512-0014</v>
          </cell>
        </row>
        <row r="75">
          <cell r="E75" t="str">
            <v>汕头市后江湾海堤修复加固工程</v>
          </cell>
          <cell r="F75" t="str">
            <v>修复加固海堤全长5.90km，其中保税区段长4.0km,濠江区段长1.90km；改造穿堤箱涵2座及涵管8座。该项目建成后能够提高区域的抗灾能力，给地区社会经济发展和人民生命财产安全提供了安全保障。同时对地区经济发展具有重要的促进作用，优美的海岸风光也可以促进当地旅游业的发展，并为汕头保税区开展“一国一馆”提供安全保障。</v>
          </cell>
          <cell r="G75" t="str">
            <v>汕头市濠江区农业农村和水务局</v>
          </cell>
          <cell r="H75" t="str">
            <v>0402水利</v>
          </cell>
          <cell r="I75" t="str">
            <v>150301防汛抗旱水利提升工程</v>
          </cell>
          <cell r="J75" t="str">
            <v>在建</v>
          </cell>
          <cell r="K75" t="str">
            <v>2019</v>
          </cell>
          <cell r="L75">
            <v>0</v>
          </cell>
          <cell r="M75" t="str">
            <v>2020-08</v>
          </cell>
          <cell r="N75" t="str">
            <v>2022-08</v>
          </cell>
          <cell r="O75" t="str">
            <v>汕头市濠江区水利与渔港建设管养中心</v>
          </cell>
          <cell r="P75" t="str">
            <v>1003水利部门</v>
          </cell>
          <cell r="Q75" t="str">
            <v>P19440512-0077</v>
          </cell>
        </row>
        <row r="76">
          <cell r="E76" t="str">
            <v>广澳后江乡镇渔港建设项目</v>
          </cell>
          <cell r="F76" t="str">
            <v>水域9.28公顷，加固防波堤622米、护岸934米、渔业码头220米。陆域1.31公顷，建筑面积4810平方米：管理中心300平方米，交易中心900平方米、停车场400平方米、加工区300平方米、制冰区510平方米，修船厂2000平方米；垃圾站、污水站、配电房、油库各一座。建设道路、助导航、供电照明、给排水、消防等设施。</v>
          </cell>
          <cell r="G76" t="str">
            <v>汕头市濠江区人民政府广澳街道办事处</v>
          </cell>
          <cell r="H76" t="str">
            <v>0401农业</v>
          </cell>
          <cell r="I76" t="str">
            <v>150199其他农村建设</v>
          </cell>
          <cell r="J76" t="str">
            <v>在建</v>
          </cell>
          <cell r="K76" t="str">
            <v>2019</v>
          </cell>
          <cell r="L76">
            <v>3</v>
          </cell>
          <cell r="M76" t="str">
            <v>2020-02</v>
          </cell>
          <cell r="N76" t="str">
            <v>2021-09</v>
          </cell>
          <cell r="O76" t="str">
            <v>汕头市濠江区人民政府广澳街道办事处</v>
          </cell>
          <cell r="P76" t="str">
            <v>0103政府办公厅（室）及相关机构</v>
          </cell>
          <cell r="Q76" t="str">
            <v>P19440512-0079</v>
          </cell>
        </row>
        <row r="77">
          <cell r="E77" t="str">
            <v>汕头市濠江区亚青会基础设施及场馆改造项目（广达大道改造工程）</v>
          </cell>
          <cell r="F77" t="str">
            <v>广达大道工程包含广达大道的改造及广澳港区段的拓建。改造段实施长度 4900m，路面宽度为 55m；拓建段分为 3 部分：1、实施长度 1200m，路面宽度为 34.5m 和 26.5m；2、实施长度 631.425m，路面宽度为 14.5m；3、实施长度 300m，路面宽度为 9m。项目实施总长度为 7031.425m，建设内容主要涉及道路工程、交通工程、管线工程及其他附属工程。</v>
          </cell>
          <cell r="G77" t="str">
            <v>汕头市濠江区住房和城乡建设局</v>
          </cell>
          <cell r="H77" t="str">
            <v>0802产业园区基础设施</v>
          </cell>
          <cell r="I77" t="str">
            <v>0409产业园区基础设施</v>
          </cell>
          <cell r="J77" t="str">
            <v>在建</v>
          </cell>
          <cell r="K77" t="str">
            <v>2020</v>
          </cell>
          <cell r="L77">
            <v>3</v>
          </cell>
          <cell r="M77" t="str">
            <v>2020-07</v>
          </cell>
          <cell r="N77" t="str">
            <v>2022-04</v>
          </cell>
          <cell r="O77" t="str">
            <v>汕头市濠江区建设工程代建中心</v>
          </cell>
          <cell r="P77" t="str">
            <v>09城乡社区部门</v>
          </cell>
          <cell r="Q77" t="str">
            <v>P20440512-0013</v>
          </cell>
        </row>
        <row r="78">
          <cell r="E78" t="str">
            <v>汕头海上风电产业园基础设施配套项目</v>
          </cell>
          <cell r="F78" t="str">
            <v>项目为汕头市重点产业片区，定位于建造最先进的海上风电装备基地。项目属产业园区基础设施，建设内容包括通用厂房5万㎡、园区办公及生活配套5万㎡、风电设备仓库及堆场5万㎡、停车位1000个、新能源充电桩300个、5G智慧灯杆150杆、广告设施1000㎡、园区配套道路（含给水、排水、电力、通信、燃气、5G灯杆、广告设施等）17.37公里。</v>
          </cell>
          <cell r="G78" t="str">
            <v>汕头市南山湾科技产业园区开发建设办公室</v>
          </cell>
          <cell r="H78" t="str">
            <v>0802产业园区基础设施</v>
          </cell>
          <cell r="I78" t="str">
            <v>0409产业园区基础设施</v>
          </cell>
          <cell r="J78" t="str">
            <v>未开工</v>
          </cell>
          <cell r="K78" t="str">
            <v>2020</v>
          </cell>
          <cell r="L78">
            <v>4</v>
          </cell>
          <cell r="M78" t="str">
            <v>2021-12</v>
          </cell>
          <cell r="N78" t="str">
            <v>2024-12</v>
          </cell>
          <cell r="O78" t="str">
            <v>汕头市南山湾科技产业园区开发建设办公室</v>
          </cell>
          <cell r="P78" t="str">
            <v>99其他</v>
          </cell>
          <cell r="Q78" t="str">
            <v>P20440512-0016</v>
          </cell>
        </row>
        <row r="79">
          <cell r="E79" t="str">
            <v>濠江区产城融合建设项目</v>
          </cell>
          <cell r="F79" t="str">
            <v>本项目是汕头高铁南站周边配套设施的组成部分，项目包含汕南大道濠江段及站前西路；汕南大道濠江段总长5.05km，路基宽度52m；站前西路总长1.56km，路基宽度60m；建设内容包括道路及配套、智慧灯杆、停车场、充电桩、广告设施及配套设施等。主要受益来源为停车场、充电桩及广告设施等。</v>
          </cell>
          <cell r="G79" t="str">
            <v>汕头市濠江区住房和城乡建设局</v>
          </cell>
          <cell r="H79" t="str">
            <v>0802产业园区基础设施</v>
          </cell>
          <cell r="I79" t="str">
            <v>0407产城融合项目</v>
          </cell>
          <cell r="J79" t="str">
            <v>未开工</v>
          </cell>
          <cell r="K79" t="str">
            <v>2020</v>
          </cell>
          <cell r="L79">
            <v>4</v>
          </cell>
          <cell r="M79" t="str">
            <v>2022-06</v>
          </cell>
          <cell r="N79" t="str">
            <v>2025-06</v>
          </cell>
          <cell r="O79" t="str">
            <v>汕头市濠江区住房和城乡建设局</v>
          </cell>
          <cell r="P79" t="str">
            <v>09城乡社区部门</v>
          </cell>
          <cell r="Q79" t="str">
            <v>P20440512-0015</v>
          </cell>
        </row>
        <row r="80">
          <cell r="E80" t="str">
            <v>汕头市濠江区渔港片区交通基础设施配套连接工程</v>
          </cell>
          <cell r="F80" t="str">
            <v>项目包括沿江北路（坑墘路～河中路）和盐香路，其中，沿江北路（坑墘路～河中路）宽度40m，长度约908m；盐香路宽度32m，长度约423m。建设内容包括道路及配套、智慧灯杆、停车场、充电桩、广告设施及配套设施等。主要受益来源为停车场、充电桩及广告设施等。</v>
          </cell>
          <cell r="G80" t="str">
            <v>汕头市濠江区住房和城乡建设局</v>
          </cell>
          <cell r="H80" t="str">
            <v>0802产业园区基础设施</v>
          </cell>
          <cell r="I80" t="str">
            <v>0409产业园区基础设施</v>
          </cell>
          <cell r="J80" t="str">
            <v>未开工</v>
          </cell>
          <cell r="K80" t="str">
            <v>2020</v>
          </cell>
          <cell r="L80">
            <v>2</v>
          </cell>
          <cell r="M80" t="str">
            <v>2021-05</v>
          </cell>
          <cell r="N80" t="str">
            <v>2023-02</v>
          </cell>
          <cell r="O80" t="str">
            <v>汕头市濠江区建设工程代建中心</v>
          </cell>
          <cell r="P80" t="str">
            <v>09城乡社区部门</v>
          </cell>
          <cell r="Q80" t="str">
            <v>P20440512-0011</v>
          </cell>
        </row>
        <row r="81">
          <cell r="E81" t="str">
            <v>濠江湾“一江两岸”流域水环境修复及周边配套设施建设项目</v>
          </cell>
          <cell r="F81" t="str">
            <v>项目辐射范围约45.87平方公里、受益人口约20万。项目主要涉及航道整治长度约22公里、堤防加固约32公里、码头改造9座、涵闸智慧水利数字化升级90座、防洪防汛强排设施9处、万里碧道约65.14公里，建设内容主要包括堤岸加固、防汛防洪设施、智慧水利、环境水利、配套道路及周边配套设施等。项目收益包括渔港码头收费、水上巴士收费、配套设施租金、停车位及充电桩收费、5G灯杆及广告设施租金等。</v>
          </cell>
          <cell r="G81" t="str">
            <v>汕头市濠江区住房和城乡建设局</v>
          </cell>
          <cell r="H81" t="str">
            <v>0402水利</v>
          </cell>
          <cell r="I81" t="str">
            <v>1599其他农林水利建设</v>
          </cell>
          <cell r="J81" t="str">
            <v>未开工</v>
          </cell>
          <cell r="K81" t="str">
            <v>2020</v>
          </cell>
          <cell r="L81">
            <v>0</v>
          </cell>
          <cell r="M81" t="str">
            <v>2021-12</v>
          </cell>
          <cell r="N81" t="str">
            <v>2025-12</v>
          </cell>
          <cell r="O81" t="str">
            <v>汕头市濠江区住房和城乡建设局</v>
          </cell>
          <cell r="P81" t="str">
            <v>09城乡社区部门</v>
          </cell>
          <cell r="Q81" t="str">
            <v>P20440512-0009</v>
          </cell>
        </row>
        <row r="82">
          <cell r="E82" t="str">
            <v>汕头市南山湾产业园基础设施及连接主干道（一期）</v>
          </cell>
          <cell r="F82" t="str">
            <v>总用地面积为297公顷，通过征地并建设四条总长30960米，宽60至100米道路，同步建设园区内道路及基础设施，建设内容为疏港大道、河浦大道改造、河中路一期工程、安海路一期工程、产业园区规划一期范围内道路及基础设施，统征协调区土地，园区配套建设充电桩、停车场。</v>
          </cell>
          <cell r="G82" t="str">
            <v>汕头市南山湾科技产业园区开发建设办公室</v>
          </cell>
          <cell r="H82" t="str">
            <v>0802产业园区基础设施</v>
          </cell>
          <cell r="I82" t="str">
            <v>0409产业园区基础设施</v>
          </cell>
          <cell r="J82" t="str">
            <v>在建</v>
          </cell>
          <cell r="K82" t="str">
            <v>2009</v>
          </cell>
          <cell r="L82">
            <v>8</v>
          </cell>
          <cell r="M82" t="str">
            <v>2009-10</v>
          </cell>
          <cell r="N82" t="str">
            <v>2022-12</v>
          </cell>
          <cell r="O82" t="str">
            <v>汕头市南山湾科技产业园区开发建设办公室</v>
          </cell>
          <cell r="P82" t="str">
            <v>99其他</v>
          </cell>
          <cell r="Q82" t="str">
            <v>P09440512-0037</v>
          </cell>
        </row>
        <row r="83">
          <cell r="E83" t="str">
            <v>汕头市濠江区疾病预防控制中心易地重建工程</v>
          </cell>
          <cell r="F83" t="str">
            <v>项目总用地面积3828平方米，总建筑面积7723平方米，地上建筑面积5500平方米，地下建筑面积2223平方米。项目拟建设地上5层，地下一层的综合大楼。由业务用房（含慢病站和健教所、精神卫生中心用房）、实验用房、保障用房和行政用房等部分构成。项目包括房屋建筑、配套设施和场地建设，区级疾控中心国家标准A类检验项目的仪器设备配套建设，设置结核病、精神病、皮肤病、性病等门诊。配套建设智能化、弱电、空调、给排水、消防等建筑必须配备的设施，以及特殊配置的固体废弃物处理、废水处理及其他配套设施等工程。</v>
          </cell>
          <cell r="G83" t="str">
            <v>汕头市濠江区卫生健康局</v>
          </cell>
          <cell r="H83" t="str">
            <v>060102公共卫生设施</v>
          </cell>
          <cell r="I83" t="str">
            <v>1203公共卫生设施</v>
          </cell>
          <cell r="J83" t="str">
            <v>未开工</v>
          </cell>
          <cell r="K83" t="str">
            <v>2019</v>
          </cell>
          <cell r="L83">
            <v>2</v>
          </cell>
          <cell r="M83" t="str">
            <v>2021-06</v>
          </cell>
          <cell r="N83" t="str">
            <v>2023-09</v>
          </cell>
          <cell r="O83" t="str">
            <v>汕头市濠江区疾病预防控制中心</v>
          </cell>
          <cell r="P83" t="str">
            <v>0701医疗卫生管理部门</v>
          </cell>
          <cell r="Q83" t="str">
            <v>P19440512-0076</v>
          </cell>
        </row>
        <row r="84">
          <cell r="E84" t="str">
            <v>濠江区中医医院建设工程</v>
          </cell>
          <cell r="F84" t="str">
            <v>该项目总用地面积6095平方米，总建筑面积为28300㎡；其中地上建筑面积22430㎡，地下建筑面积5870㎡。拟建设一栋3层高的裙楼及12层高的塔楼作为门诊楼住院综合大楼，设有门诊部、急诊部、住院部、医技综合部、行政和后勤办公及保障用地。同时建设地下1层停车场、供配电、电梯、弱电系统、给排水和消防系统、空调通风系统、绿化建设、智能化及其他相关配套设施。</v>
          </cell>
          <cell r="G84" t="str">
            <v>汕头市濠江区卫生健康局</v>
          </cell>
          <cell r="H84" t="str">
            <v>060102公共卫生设施</v>
          </cell>
          <cell r="I84" t="str">
            <v>1201公立医院</v>
          </cell>
          <cell r="J84" t="str">
            <v>未开工</v>
          </cell>
          <cell r="K84" t="str">
            <v>2019</v>
          </cell>
          <cell r="L84">
            <v>2</v>
          </cell>
          <cell r="M84" t="str">
            <v>2021-06</v>
          </cell>
          <cell r="N84" t="str">
            <v>2023-08</v>
          </cell>
          <cell r="O84" t="str">
            <v>濠江区卫生健康局</v>
          </cell>
          <cell r="P84" t="str">
            <v>0701医疗卫生管理部门</v>
          </cell>
          <cell r="Q84" t="str">
            <v>P19440512-0075</v>
          </cell>
        </row>
        <row r="85">
          <cell r="E85" t="str">
            <v>汕头市潮阳区粮食储备仓库新建项目</v>
          </cell>
          <cell r="F85" t="str">
            <v>建设一座仓容10万吨粮食以及一站式服务中心、器材库、机械库、综合业务用房等现代化粮食储备仓库。属于城乡冷链物流基础设施投向领域项目，主管部门为汕头市潮阳区发展和改革局，项目单位汕头市潮阳区粮食收储管理中心。</v>
          </cell>
          <cell r="G85" t="str">
            <v>汕头市潮阳区粮食收储管理中心</v>
          </cell>
          <cell r="H85" t="str">
            <v>07城乡冷链物流基础设施</v>
          </cell>
          <cell r="I85" t="str">
            <v>1801城乡冷链物流设施建设</v>
          </cell>
          <cell r="J85" t="str">
            <v>在建</v>
          </cell>
          <cell r="K85" t="str">
            <v>2020</v>
          </cell>
          <cell r="L85">
            <v>3</v>
          </cell>
          <cell r="M85" t="str">
            <v>2021-06</v>
          </cell>
          <cell r="N85" t="str">
            <v>2022-12</v>
          </cell>
          <cell r="O85" t="str">
            <v>汕头市潮阳区粮食收储管理中心</v>
          </cell>
          <cell r="P85" t="str">
            <v>1601粮油事务管理部门</v>
          </cell>
          <cell r="Q85" t="str">
            <v>P20440513-0085</v>
          </cell>
        </row>
        <row r="86">
          <cell r="E86" t="str">
            <v>汕头市潮阳区纺织印染环保综合处理中心及配套设施项目</v>
          </cell>
          <cell r="F86" t="str">
            <v>本项目是汕头市产业转移工业园海门片区基础设施配套项目，建设内容包括建设水厂8万吨∕d、通用厂房、供热工程、长距离输水管、北闸泵站、环卫工程、管理中心及宿舍楼，横一路、纵一路、纵二路、纵三路、金海大道、园路一、园路二、区间路一～八、滨海大道雨水工程、宿舍楼（二期）及配套设施。实际开工日期为2018年10月1日</v>
          </cell>
          <cell r="G86" t="str">
            <v>汕头市潮阳区纺织印染环保综合处理中心</v>
          </cell>
          <cell r="H86" t="str">
            <v>0802产业园区基础设施</v>
          </cell>
          <cell r="I86" t="str">
            <v>0409产业园区基础设施</v>
          </cell>
          <cell r="J86" t="str">
            <v>在建</v>
          </cell>
          <cell r="K86" t="str">
            <v>2019</v>
          </cell>
          <cell r="L86">
            <v>5</v>
          </cell>
          <cell r="M86" t="str">
            <v>2019-01</v>
          </cell>
          <cell r="N86" t="str">
            <v>2022-09</v>
          </cell>
          <cell r="O86" t="str">
            <v>潮阳区纺织印染环保综合处理中心</v>
          </cell>
        </row>
        <row r="86">
          <cell r="Q86" t="str">
            <v>P19440513-0084</v>
          </cell>
        </row>
        <row r="87">
          <cell r="E87" t="str">
            <v>汕头市中港河半港泵闸重建工程</v>
          </cell>
          <cell r="F87" t="str">
            <v>拆除原半港水闸，原址重建水闸并配套电排站。
</v>
          </cell>
          <cell r="G87" t="str">
            <v>汕头市潮阳区水利工程建设管理服务中心</v>
          </cell>
          <cell r="H87" t="str">
            <v>0402水利</v>
          </cell>
          <cell r="I87" t="str">
            <v>150301防汛抗旱水利提升工程</v>
          </cell>
          <cell r="J87" t="str">
            <v>未开工</v>
          </cell>
          <cell r="K87" t="str">
            <v>2020</v>
          </cell>
          <cell r="L87">
            <v>1</v>
          </cell>
          <cell r="M87" t="str">
            <v>2021-09</v>
          </cell>
          <cell r="N87" t="str">
            <v>2023-03</v>
          </cell>
          <cell r="O87" t="str">
            <v>潮阳区水利工程建设管理服务中心</v>
          </cell>
          <cell r="P87" t="str">
            <v>1003水利部门</v>
          </cell>
          <cell r="Q87" t="str">
            <v>P20440513-0124</v>
          </cell>
        </row>
        <row r="88">
          <cell r="E88" t="str">
            <v>潮阳区陈南线延伸线（即园区大道）新建工程</v>
          </cell>
          <cell r="F88" t="str">
            <v>该项目是贵屿循环经济产业园区配套项目，起点位于与汕头市潮阳区县道X052线相交处，终点位于与S237线相接处，路线全长5.055公里，按一级公路标准规划建设，项目计划总投资24726.76万元。
</v>
          </cell>
          <cell r="G88" t="str">
            <v>汕头市潮阳区贵屿循环经济产业园区管委会</v>
          </cell>
          <cell r="H88" t="str">
            <v>0802产业园区基础设施</v>
          </cell>
          <cell r="I88" t="str">
            <v>0409产业园区基础设施</v>
          </cell>
          <cell r="J88" t="str">
            <v>在建</v>
          </cell>
          <cell r="K88" t="str">
            <v>2018</v>
          </cell>
          <cell r="L88">
            <v>3</v>
          </cell>
          <cell r="M88" t="str">
            <v>2019-11</v>
          </cell>
          <cell r="N88" t="str">
            <v>2021-06</v>
          </cell>
          <cell r="O88" t="str">
            <v>汕头市贵屿工业园区再生资源实业有限公司</v>
          </cell>
          <cell r="P88" t="str">
            <v>0103政府办公厅（室）及相关机构</v>
          </cell>
          <cell r="Q88" t="str">
            <v>P18440513-0083</v>
          </cell>
        </row>
        <row r="89">
          <cell r="E89" t="str">
            <v>潮阳区产城融合示范区建设项目(汕南大道潮阳段）一期工程</v>
          </cell>
          <cell r="F89" t="str">
            <v>潮阳区产城融合示范区建设项目(汕南大道潮阳段）一期工程,项目一期工程路线全长2.488公里，按一级公路标准建设，路基宽52米，双向六车道，配套市政管线等。属于产业园区基础设施投向领域项目，项目为在建工程，已于2020年开工，项目单位为汕头市潮阳区交通运输局。
</v>
          </cell>
          <cell r="G89" t="str">
            <v>汕头市潮阳区交通运输局</v>
          </cell>
          <cell r="H89" t="str">
            <v>0802产业园区基础设施</v>
          </cell>
          <cell r="I89" t="str">
            <v>0409产业园区基础设施</v>
          </cell>
          <cell r="J89" t="str">
            <v>在建</v>
          </cell>
          <cell r="K89" t="str">
            <v>2020</v>
          </cell>
          <cell r="L89">
            <v>3</v>
          </cell>
          <cell r="M89" t="str">
            <v>2020-10</v>
          </cell>
          <cell r="N89" t="str">
            <v>2023-12</v>
          </cell>
          <cell r="O89" t="str">
            <v>潮阳区交通运输局</v>
          </cell>
          <cell r="P89" t="str">
            <v>1199其他交通运输部门</v>
          </cell>
          <cell r="Q89" t="str">
            <v>P20440513-0104</v>
          </cell>
        </row>
        <row r="90">
          <cell r="E90" t="str">
            <v>汕头市潮阳区中医院异地新建项目</v>
          </cell>
          <cell r="F90" t="str">
            <v>项目总建筑面积81000平方米，计划建设门诊综合楼、住院楼、中医传统诊疗中心、教学楼、行政办公楼、中药剂制室、食堂、宿舍楼、地下停车场、配置建设污水处理设施等，设置床位800张，按三级甲等中医院标准建设。</v>
          </cell>
          <cell r="G90" t="str">
            <v>汕头市潮阳区中医院</v>
          </cell>
          <cell r="H90" t="str">
            <v>060102公共卫生设施</v>
          </cell>
          <cell r="I90" t="str">
            <v>1203公共卫生设施</v>
          </cell>
          <cell r="J90" t="str">
            <v>在建</v>
          </cell>
          <cell r="K90" t="str">
            <v>2017</v>
          </cell>
          <cell r="L90">
            <v>5</v>
          </cell>
          <cell r="M90" t="str">
            <v>2019-12</v>
          </cell>
          <cell r="N90" t="str">
            <v>2022-12</v>
          </cell>
          <cell r="O90" t="str">
            <v>汕头市潮阳区中医院</v>
          </cell>
          <cell r="P90" t="str">
            <v>0799其他医疗卫生部门</v>
          </cell>
          <cell r="Q90" t="str">
            <v>P17440513-0017</v>
          </cell>
        </row>
        <row r="91">
          <cell r="E91" t="str">
            <v>汕头市潮阳区金浦高新科技产业片区配套设施（一期）项目</v>
          </cell>
          <cell r="F91" t="str">
            <v>建设园区大道、园区横路、供水管网、供电线路、供气站、供热站、排污管网等配套工程
</v>
          </cell>
          <cell r="G91" t="str">
            <v>汕头市潮阳区金浦街道办事处</v>
          </cell>
          <cell r="H91" t="str">
            <v>0802产业园区基础设施</v>
          </cell>
          <cell r="I91" t="str">
            <v>0409产业园区基础设施</v>
          </cell>
          <cell r="J91" t="str">
            <v>未开工</v>
          </cell>
          <cell r="K91" t="str">
            <v>2020</v>
          </cell>
          <cell r="L91">
            <v>1</v>
          </cell>
          <cell r="M91" t="str">
            <v>2021-07</v>
          </cell>
          <cell r="N91" t="str">
            <v>2023-12</v>
          </cell>
          <cell r="O91" t="str">
            <v>金浦街道办事处</v>
          </cell>
          <cell r="P91" t="str">
            <v>0103政府办公厅（室）及相关机构</v>
          </cell>
          <cell r="Q91" t="str">
            <v>P20440513-0125</v>
          </cell>
        </row>
        <row r="92">
          <cell r="E92" t="str">
            <v>潮阳区供水直抄到户管网升级改造建设工程</v>
          </cell>
          <cell r="F92" t="str">
            <v>对全区制水设施及供水管网进行升级改造，（1）建设海门、和平、铜盂、金浦、贵屿、谷饶、金灶、关埠、西胪镇，以及潮阳区自来水总公司第一水厂、第二水厂原水输水管道共新建DN100-DN1000管网共约149.039km；（2）新建改建金浦10000吨/天、贵屿20000吨/天、谷饶30000吨/天、金灶3000吨/天、西胪4000吨/天、和平300吨/天、河溪1260吨/小时等七座加压泵站；（3）一户一表和户管铺设；（4）配置在线监测系统。</v>
          </cell>
          <cell r="G92" t="str">
            <v>汕头市潮阳区水利工程建设管理服务中心</v>
          </cell>
          <cell r="H92" t="str">
            <v>080101供水</v>
          </cell>
          <cell r="I92" t="str">
            <v>040401供水</v>
          </cell>
          <cell r="J92" t="str">
            <v>在建</v>
          </cell>
          <cell r="K92" t="str">
            <v>2020</v>
          </cell>
          <cell r="L92">
            <v>4</v>
          </cell>
          <cell r="M92" t="str">
            <v>2020-09</v>
          </cell>
          <cell r="N92" t="str">
            <v>2025-09</v>
          </cell>
          <cell r="O92" t="str">
            <v>潮阳区水利工程建设管理服务中心</v>
          </cell>
          <cell r="P92" t="str">
            <v>1003水利部门</v>
          </cell>
          <cell r="Q92" t="str">
            <v>P20440513-0105</v>
          </cell>
        </row>
        <row r="93">
          <cell r="E93" t="str">
            <v>潮阳区人民医院门诊楼（含发热门诊）建设及感染科住院部升级改造工程</v>
          </cell>
          <cell r="F93" t="str">
            <v>新建门诊楼(含发热门诊一幢)8层，面积15040平方米，改造传染科住院楼，总建筑面积由原来的1864.8平方米增加至218652平方米，新增建筑面积321.72平方米;传染科病房床位由36张增加至45张，2、购置医疗设备一批</v>
          </cell>
          <cell r="G93" t="str">
            <v>汕头市潮阳区人民医院</v>
          </cell>
          <cell r="H93" t="str">
            <v>060102公共卫生设施</v>
          </cell>
          <cell r="I93" t="str">
            <v>1205应急医疗体系</v>
          </cell>
          <cell r="J93" t="str">
            <v>在建</v>
          </cell>
          <cell r="K93" t="str">
            <v>2020</v>
          </cell>
          <cell r="L93">
            <v>3</v>
          </cell>
          <cell r="M93" t="str">
            <v>2020-09</v>
          </cell>
          <cell r="N93" t="str">
            <v>2022-09</v>
          </cell>
          <cell r="O93" t="str">
            <v>汕头市潮阳区人民医院</v>
          </cell>
          <cell r="P93" t="str">
            <v>0799其他医疗卫生部门</v>
          </cell>
          <cell r="Q93" t="str">
            <v>P20440513-0111</v>
          </cell>
        </row>
        <row r="94">
          <cell r="E94" t="str">
            <v>厦深铁路潮阳站站前广场及配套设施项目</v>
          </cell>
          <cell r="F94" t="str">
            <v>厦深铁路潮阳站站前广场及配套设施项目建设包括了站前广场和道路工程项目，其中一是站前广场规划用地为130.785亩，其中包括地上停车场、商业广场铺装、绿化等。二是道路工程共长9.893KM,具体建设的内容包括：道路、桥涵、给排水、交通、照明、管线综合、绿化景观等方面。
</v>
          </cell>
          <cell r="G94" t="str">
            <v>汕头市潮阳区交通运输局</v>
          </cell>
          <cell r="H94" t="str">
            <v>0206城市停车场</v>
          </cell>
          <cell r="I94" t="str">
            <v>0406停车场建设</v>
          </cell>
          <cell r="J94" t="str">
            <v>在建</v>
          </cell>
          <cell r="K94" t="str">
            <v>2019</v>
          </cell>
          <cell r="L94">
            <v>4</v>
          </cell>
          <cell r="M94" t="str">
            <v>2020-09</v>
          </cell>
          <cell r="N94" t="str">
            <v>2023-12</v>
          </cell>
          <cell r="O94" t="str">
            <v>潮阳区交通运输局</v>
          </cell>
          <cell r="P94" t="str">
            <v>1199其他交通运输部门</v>
          </cell>
          <cell r="Q94" t="str">
            <v>P19440513-0079</v>
          </cell>
        </row>
        <row r="95">
          <cell r="E95" t="str">
            <v>汕头市潮阳区人民医院院区整体改造项目</v>
          </cell>
          <cell r="F95" t="str">
            <v>该项目整体改造面积38000平方米，新增病床约300张，改造后全院总病床达655张。项目分三期实施：一期工程为新建住院B楼装修，面积12743.10平方米，建设投资为6002万元；二期工程为住院A楼、传染病楼、陈卓人主副楼、急诊楼等建筑改造装修及室外道路改造，面积25256.9平方米,建设投资为7123万元；三期工程为供配电系统、空调热水系统、消防系统、污水处理系统、医用气体系统改造等，建设投资为12375万元。</v>
          </cell>
          <cell r="G95" t="str">
            <v>汕头市潮阳区人民医院</v>
          </cell>
          <cell r="H95" t="str">
            <v>060102公共卫生设施</v>
          </cell>
          <cell r="I95" t="str">
            <v>1203公共卫生设施</v>
          </cell>
          <cell r="J95" t="str">
            <v>在建</v>
          </cell>
          <cell r="K95" t="str">
            <v>2017</v>
          </cell>
          <cell r="L95">
            <v>4</v>
          </cell>
          <cell r="M95" t="str">
            <v>2018-09</v>
          </cell>
          <cell r="N95" t="str">
            <v>2021-06</v>
          </cell>
          <cell r="O95" t="str">
            <v>汕头市潮阳区人民医院</v>
          </cell>
          <cell r="P95" t="str">
            <v>0799其他医疗卫生部门</v>
          </cell>
          <cell r="Q95" t="str">
            <v>P17440513-0018</v>
          </cell>
        </row>
        <row r="96">
          <cell r="E96" t="str">
            <v>汕头市潮南区地方储备粮仓库</v>
          </cell>
          <cell r="F96" t="str">
            <v>汕头市潮南区地方储备粮仓库，项目用地面积40000平方米（折合60亩），新建粮食储存规模6万吨，主要建设10栋平房仓，1栋加工厂，1栋辅助生产设施楼，1栋管理用房及技术用房、粮食检验室，用于存放区级粮食</v>
          </cell>
          <cell r="G96" t="str">
            <v>汕头市潮南区储备粮食和物资有限公司</v>
          </cell>
          <cell r="H96" t="str">
            <v>07城乡冷链物流基础设施</v>
          </cell>
          <cell r="I96" t="str">
            <v>1801城乡冷链物流设施建设</v>
          </cell>
          <cell r="J96" t="str">
            <v>在建</v>
          </cell>
          <cell r="K96" t="str">
            <v>2020</v>
          </cell>
          <cell r="L96">
            <v>3</v>
          </cell>
          <cell r="M96" t="str">
            <v>2020-06</v>
          </cell>
          <cell r="N96" t="str">
            <v>2022-03</v>
          </cell>
          <cell r="O96" t="str">
            <v>汕头市潮南区储备粮有限公司</v>
          </cell>
          <cell r="P96" t="str">
            <v>1601粮油事务管理部门</v>
          </cell>
          <cell r="Q96" t="str">
            <v>P20440514-0065</v>
          </cell>
        </row>
        <row r="97">
          <cell r="E97" t="str">
            <v>潮南区生态补水引调水工程（含产业园区供水）</v>
          </cell>
          <cell r="F97" t="str">
            <v>本工程为汕头市潮南区生态补水引调水工程司马浦大布至两英大溪段，汕头市潮南区生态补水引调水工程全线完工后可向秋风水、两英大溪和中港河等河流进行补水，以维持河道生态流量从而达到消除黑臭水体，提升河道水质的目的。
</v>
          </cell>
          <cell r="G97" t="str">
            <v>潮南自来水有限公司</v>
          </cell>
          <cell r="H97" t="str">
            <v>0402水利</v>
          </cell>
          <cell r="I97" t="str">
            <v>150302水系连通及农村水系综合整治</v>
          </cell>
          <cell r="J97" t="str">
            <v>在建</v>
          </cell>
          <cell r="K97" t="str">
            <v>2020</v>
          </cell>
          <cell r="L97">
            <v>1</v>
          </cell>
          <cell r="M97" t="str">
            <v>2021-02</v>
          </cell>
          <cell r="N97" t="str">
            <v>2023-02</v>
          </cell>
          <cell r="O97" t="str">
            <v>汕头市潮南自来水有限公司</v>
          </cell>
          <cell r="P97" t="str">
            <v>1003水利部门</v>
          </cell>
          <cell r="Q97" t="str">
            <v>P20440514-0072</v>
          </cell>
        </row>
        <row r="98">
          <cell r="E98" t="str">
            <v>汕头市潮南区成田镇文化体育村连片项目</v>
          </cell>
          <cell r="F98" t="str">
            <v>本项目拟打造为全镇文化体育中心，建设配套社会停车场3500平方米，拆除重建成田影剧院，总建筑面积为19208平方米，配套影剧院、运动馆及相关设施。新建篮球场4座以及1个篮球文化馆，打造为篮球运动特色村。简朴村-田中央-华西之间的新农村示范路升级，加铺沥青路面，新建人行道等、预计总投资1.6亿元。</v>
          </cell>
          <cell r="G98" t="str">
            <v>潮南区成田镇人民政府</v>
          </cell>
          <cell r="H98" t="str">
            <v>0605其他社会事业</v>
          </cell>
          <cell r="I98" t="str">
            <v>1199其他文化</v>
          </cell>
          <cell r="J98" t="str">
            <v>未开工</v>
          </cell>
          <cell r="K98" t="str">
            <v>2021</v>
          </cell>
          <cell r="L98">
            <v>3</v>
          </cell>
          <cell r="M98" t="str">
            <v>2021-12</v>
          </cell>
          <cell r="N98" t="str">
            <v>2023-12</v>
          </cell>
          <cell r="O98" t="str">
            <v>潮南区成田镇人民政府</v>
          </cell>
          <cell r="P98" t="str">
            <v>0103政府办公厅（室）及相关机构</v>
          </cell>
          <cell r="Q98" t="str">
            <v>P21440514-0003</v>
          </cell>
        </row>
        <row r="99">
          <cell r="E99" t="str">
            <v>练江综合整治项目（汕头市潮南区中港河达标加固工程）</v>
          </cell>
          <cell r="F99" t="str">
            <v>①12.23km河道（主河道10.716km，半港岔河0.89km，三联电排支流0.624km）清障及两岸堤防达标加固；②拆除重建1座节制闸；③穿堤涵闸，拆除重建10座，加固8座。
</v>
          </cell>
          <cell r="G99" t="str">
            <v>汕头市潮南区水务局</v>
          </cell>
          <cell r="H99" t="str">
            <v>0402水利</v>
          </cell>
          <cell r="I99" t="str">
            <v>150305河道整治</v>
          </cell>
          <cell r="J99" t="str">
            <v>在建</v>
          </cell>
          <cell r="K99" t="str">
            <v>2017</v>
          </cell>
          <cell r="L99">
            <v>1</v>
          </cell>
          <cell r="M99" t="str">
            <v>2017-11</v>
          </cell>
          <cell r="N99" t="str">
            <v>2021-12</v>
          </cell>
          <cell r="O99" t="str">
            <v>汕头市潮南区水利工程建设管理服务中心</v>
          </cell>
          <cell r="P99" t="str">
            <v>1003水利部门</v>
          </cell>
          <cell r="Q99" t="str">
            <v>P17440514-0030</v>
          </cell>
        </row>
        <row r="100">
          <cell r="E100" t="str">
            <v>汕头市潮南区精神病专科医院（结核病医院）建设项目</v>
          </cell>
          <cell r="F100" t="str">
            <v>建设一家占地30亩，建筑面积16500平方米的精神病专科医院。建设门诊楼、住院楼、综合楼等。配套装修装饰、绿化工程等。</v>
          </cell>
          <cell r="G100" t="str">
            <v>汕头市潮南区卫生健康局</v>
          </cell>
          <cell r="H100" t="str">
            <v>060102公共卫生设施</v>
          </cell>
          <cell r="I100" t="str">
            <v>1201公立医院</v>
          </cell>
          <cell r="J100" t="str">
            <v>未开工</v>
          </cell>
          <cell r="K100" t="str">
            <v>2020</v>
          </cell>
          <cell r="L100">
            <v>2</v>
          </cell>
          <cell r="M100" t="str">
            <v>2021-08</v>
          </cell>
          <cell r="N100" t="str">
            <v>2022-12</v>
          </cell>
          <cell r="O100" t="str">
            <v>汕头市潮南区卫生健康局</v>
          </cell>
          <cell r="P100" t="str">
            <v>0701医疗卫生管理部门</v>
          </cell>
          <cell r="Q100" t="str">
            <v>P20440514-0062</v>
          </cell>
        </row>
        <row r="101">
          <cell r="E101" t="str">
            <v>练江综合整治项目（汕头市潮南区金溪水（司马陈店截流）达标加固工程）</v>
          </cell>
          <cell r="F101" t="str">
            <v>11.8km的河道清表清障及两岸堤防达标加固,加固1座水闸,加固1座水陂，工程防洪标准20年一遇，堤防工程级别4级。
</v>
          </cell>
          <cell r="G101" t="str">
            <v>金溪水系工程管理处</v>
          </cell>
          <cell r="H101" t="str">
            <v>0402水利</v>
          </cell>
          <cell r="I101" t="str">
            <v>150302水系连通及农村水系综合整治</v>
          </cell>
          <cell r="J101" t="str">
            <v>在建</v>
          </cell>
          <cell r="K101" t="str">
            <v>2017</v>
          </cell>
          <cell r="L101">
            <v>1</v>
          </cell>
          <cell r="M101" t="str">
            <v>2017-05</v>
          </cell>
          <cell r="N101" t="str">
            <v>2021-12</v>
          </cell>
          <cell r="O101" t="str">
            <v>汕头市潮南区金溪水系工程管理处</v>
          </cell>
          <cell r="P101" t="str">
            <v>1003水利部门</v>
          </cell>
          <cell r="Q101" t="str">
            <v>P17440514-0031</v>
          </cell>
        </row>
        <row r="102">
          <cell r="E102" t="str">
            <v>汕头市潮南区中医医院建设项目</v>
          </cell>
          <cell r="F102" t="str">
            <v>利用胪岗镇卫生院升级改造。项目总规划用地面积18017平方米，总建筑面积34189平方米，其中：地上建筑面积约29874平方米，地下建筑面积约4315平方米。拟新建住院大楼、综合楼、宿舍楼和会议示教中心及食堂，修建地下室，并改造装修原附楼、特殊门诊楼，配套建设供电、给排水、停尸房、垃圾污染物存放处理室、污水处理站等附属工程设施。拟设置床位250张。</v>
          </cell>
          <cell r="G102" t="str">
            <v>汕头市潮南区卫生健康局</v>
          </cell>
          <cell r="H102" t="str">
            <v>060102公共卫生设施</v>
          </cell>
          <cell r="I102" t="str">
            <v>1203公共卫生设施</v>
          </cell>
          <cell r="J102" t="str">
            <v>在建</v>
          </cell>
          <cell r="K102" t="str">
            <v>2020</v>
          </cell>
          <cell r="L102">
            <v>3</v>
          </cell>
          <cell r="M102" t="str">
            <v>2021-03</v>
          </cell>
          <cell r="N102" t="str">
            <v>2022-07</v>
          </cell>
          <cell r="O102" t="str">
            <v>汕头市潮南区中医医院</v>
          </cell>
          <cell r="P102" t="str">
            <v>0701医疗卫生管理部门</v>
          </cell>
          <cell r="Q102" t="str">
            <v>P20440514-0061</v>
          </cell>
        </row>
        <row r="103">
          <cell r="E103" t="str">
            <v>汕头市潮南区纺织产业园区配套基础设施（陈沙大道东延线新建工程）</v>
          </cell>
          <cell r="F103" t="str">
            <v>（省级项目）建设潮南区纺织产业园区交通主干道，K0+602.335-K1+861.551段全长1.26公里，征地宽度48米，按双向八车道沥青混凝土路面结构建设，K1+861.551-k4+060段全长2.198公里，征地宽度60米，按双向六车道主道+双向四车道辅道沥青混凝土路面结构建设，采用一级技术公路兼城市技术标准，设计速度：80公里每小时，荷载等级：I级。</v>
          </cell>
          <cell r="G103" t="str">
            <v>潮南区地方公路服务中心</v>
          </cell>
          <cell r="H103" t="str">
            <v>0802产业园区基础设施</v>
          </cell>
          <cell r="I103" t="str">
            <v>0409产业园区基础设施</v>
          </cell>
          <cell r="J103" t="str">
            <v>在建</v>
          </cell>
          <cell r="K103" t="str">
            <v>2020</v>
          </cell>
          <cell r="L103">
            <v>3</v>
          </cell>
          <cell r="M103" t="str">
            <v>2021-01</v>
          </cell>
          <cell r="N103" t="str">
            <v>2022-12</v>
          </cell>
          <cell r="O103" t="str">
            <v>潮南区地方公路服务中心</v>
          </cell>
          <cell r="P103" t="str">
            <v>1101公路水路运输部门</v>
          </cell>
          <cell r="Q103" t="str">
            <v>P20440514-0043</v>
          </cell>
        </row>
        <row r="104">
          <cell r="E104" t="str">
            <v>汕头市潮南区南山截流扩宽工程（内涝治理项目）</v>
          </cell>
          <cell r="F104" t="str">
            <v>汕头市潮南区南山截流扩宽工程（含产业园区供水蓄水工程）是一宗以截洪治涝为主，结合灌溉、交通和人畜饮水的综合利用的水利工程。建设内容包括秋风水库圆山泄洪闸至出海口段21.14km河道扩宽，扩建圆山泄洪闸，增加泄洪流量172m3/s，重建管养房，重建仙新节制闸，重建5座交通桥，新建12座水陂。</v>
          </cell>
          <cell r="G104" t="str">
            <v>汕头市潮南区水务局</v>
          </cell>
          <cell r="H104" t="str">
            <v>0402水利</v>
          </cell>
          <cell r="I104" t="str">
            <v>150305河道整治</v>
          </cell>
          <cell r="J104" t="str">
            <v>在建</v>
          </cell>
          <cell r="K104" t="str">
            <v>2019</v>
          </cell>
          <cell r="L104">
            <v>2</v>
          </cell>
          <cell r="M104" t="str">
            <v>2019-11</v>
          </cell>
          <cell r="N104" t="str">
            <v>2022-07</v>
          </cell>
          <cell r="O104" t="str">
            <v>潮南区秋风水系工程管理处</v>
          </cell>
          <cell r="P104" t="str">
            <v>1003水利部门</v>
          </cell>
          <cell r="Q104" t="str">
            <v>P19440514-0074</v>
          </cell>
        </row>
        <row r="105">
          <cell r="E105" t="str">
            <v>汕头市潮南区城镇老旧小区改造配套基础设施项目（峡新公路非机动车道改建工程、峡新公路新建工程）</v>
          </cell>
          <cell r="F105" t="str">
            <v>非机动车道改建工程在既有峡新公路（一期）基础上两侧实施，左右侧拓宽宽度各12.5米。拟建非机动车道铺装工程建设范围：人行道5米+非机动车道6米+侧分带1.5米=12.5米（含道路沿线周边房屋门前水泥路面的拆除、路基整治和路面重新铺装及行道树等道路绿化设施的基础工程）。</v>
          </cell>
          <cell r="G105" t="str">
            <v>潮南区地方公路服务中心</v>
          </cell>
          <cell r="H105" t="str">
            <v>0901城镇老旧小区改造</v>
          </cell>
          <cell r="I105" t="str">
            <v>0605城镇老旧小区改造</v>
          </cell>
          <cell r="J105" t="str">
            <v>在建</v>
          </cell>
          <cell r="K105" t="str">
            <v>2019</v>
          </cell>
          <cell r="L105">
            <v>4</v>
          </cell>
          <cell r="M105" t="str">
            <v>2020-04</v>
          </cell>
          <cell r="N105" t="str">
            <v>2022-12</v>
          </cell>
          <cell r="O105" t="str">
            <v>潮南区地方公路服务中心</v>
          </cell>
          <cell r="P105" t="str">
            <v>1101公路水路运输部门</v>
          </cell>
          <cell r="Q105" t="str">
            <v>P19440514-0078</v>
          </cell>
        </row>
        <row r="106">
          <cell r="E106" t="str">
            <v>汕头市潮南区金溪水岔河扩宽工程（内涝治理项目）</v>
          </cell>
          <cell r="F106" t="str">
            <v>汕头市潮南区金溪水岔河扩宽工程是一宗以防洪为主，兼顾排涝、灌溉的综合利用水利工程。工程位于汕头市潮南区西部，呈南北走向，起点于金溪水主河道桩号k8+450处分洪，终点于主河道桩号k4+650处汇入主河道，集雨面积13.72 km2。15.43KM的河道拓宽及两岸堤防达标加固；重建节制闸2座；重建水陂2座；拆除重建农桥8座；新建（重建）穿堤涵闸27座。</v>
          </cell>
          <cell r="G106" t="str">
            <v>金溪水系工程管理处</v>
          </cell>
          <cell r="H106" t="str">
            <v>0402水利</v>
          </cell>
          <cell r="I106" t="str">
            <v>150302水系连通及农村水系综合整治</v>
          </cell>
          <cell r="J106" t="str">
            <v>在建</v>
          </cell>
          <cell r="K106" t="str">
            <v>2019</v>
          </cell>
          <cell r="L106">
            <v>4</v>
          </cell>
          <cell r="M106" t="str">
            <v>2020-06</v>
          </cell>
          <cell r="N106" t="str">
            <v>2022-06</v>
          </cell>
          <cell r="O106" t="str">
            <v>潮南区金溪水系工程管理处</v>
          </cell>
          <cell r="P106" t="str">
            <v>1003水利部门</v>
          </cell>
          <cell r="Q106" t="str">
            <v>P19440514-0077</v>
          </cell>
        </row>
        <row r="107">
          <cell r="E107" t="str">
            <v>汕头市潮南区2021年度垦造水田项目</v>
          </cell>
          <cell r="F107" t="str">
            <v>土壤改良工程、灌溉与排水工程、田间道路工程、其他工程；项目建设规模1119.26亩，建设后改造水田1051.57亩
</v>
          </cell>
          <cell r="G107" t="str">
            <v>汕头市自然资源局潮南分局</v>
          </cell>
          <cell r="H107" t="str">
            <v>0401农业</v>
          </cell>
          <cell r="I107" t="str">
            <v>1599其他农林水利建设</v>
          </cell>
          <cell r="J107" t="str">
            <v>在建</v>
          </cell>
          <cell r="K107" t="str">
            <v>2021</v>
          </cell>
          <cell r="L107">
            <v>1</v>
          </cell>
          <cell r="M107" t="str">
            <v>2021-12</v>
          </cell>
          <cell r="N107" t="str">
            <v>2022-05</v>
          </cell>
          <cell r="O107" t="str">
            <v>汕头市自然资源局潮南分局</v>
          </cell>
          <cell r="P107" t="str">
            <v>1501土地储备部门</v>
          </cell>
          <cell r="Q107" t="str">
            <v>P21440514-0005</v>
          </cell>
        </row>
        <row r="108">
          <cell r="E108" t="str">
            <v>汕头市潮南区水闸及生态修复建设工程（含产业园区供水及农业灌溉）</v>
          </cell>
          <cell r="F108" t="str">
            <v>汕头市潮南区水闸及生态修复建设工程（含产业园区供水及农业灌溉）建设内容：包含田心节制闸、崎沟水闸及南山截流 20 公里碧道建设等；包含水环境治理、水生态保护、水安全提升、特色营造与游憩系统建设，打造成为防洪排涝生态。</v>
          </cell>
          <cell r="G108" t="str">
            <v>汕头市潮南区水务局</v>
          </cell>
          <cell r="H108" t="str">
            <v>0402水利</v>
          </cell>
          <cell r="I108" t="str">
            <v>150301防汛抗旱水利提升工程</v>
          </cell>
          <cell r="J108" t="str">
            <v>在建</v>
          </cell>
          <cell r="K108" t="str">
            <v>2020</v>
          </cell>
          <cell r="L108">
            <v>2</v>
          </cell>
          <cell r="M108" t="str">
            <v>2021-05</v>
          </cell>
          <cell r="N108" t="str">
            <v>2022-07</v>
          </cell>
          <cell r="O108" t="str">
            <v>汕头市潮南区水务局</v>
          </cell>
          <cell r="P108" t="str">
            <v>1003水利部门</v>
          </cell>
          <cell r="Q108" t="str">
            <v>P20440514-0057</v>
          </cell>
        </row>
        <row r="109">
          <cell r="E109" t="str">
            <v>汕头市潮南区峡山污水处理厂三期厂网工程及两英污水处理厂扩增管网工程（污水管网补缺工程）</v>
          </cell>
          <cell r="F109" t="str">
            <v>铺设污水管道约103公里，管径为DN300-d1000。
</v>
          </cell>
          <cell r="G109" t="str">
            <v>汕头市潮南区城市管理和综合执法局</v>
          </cell>
          <cell r="H109" t="str">
            <v>0501城镇污水垃圾处理</v>
          </cell>
          <cell r="I109" t="str">
            <v>040406污水处理（城镇）</v>
          </cell>
          <cell r="J109" t="str">
            <v>在建</v>
          </cell>
          <cell r="K109" t="str">
            <v>2018</v>
          </cell>
          <cell r="L109">
            <v>2</v>
          </cell>
          <cell r="M109" t="str">
            <v>2020-06</v>
          </cell>
          <cell r="N109" t="str">
            <v>2021-12</v>
          </cell>
          <cell r="O109" t="str">
            <v>汕头市潮南区城市管理和综合执法局</v>
          </cell>
          <cell r="P109" t="str">
            <v>09城乡社区部门</v>
          </cell>
          <cell r="Q109" t="str">
            <v>P18440514-0031</v>
          </cell>
        </row>
        <row r="110">
          <cell r="E110" t="str">
            <v>汕头市潮南区产城融合示范区建设项目（汕南大道潮南胪岗至峡山段）</v>
          </cell>
          <cell r="F110" t="str">
            <v>构建连通南北，带动城乡的中轴线“产城融合示范区”，助推“南拓”向更精细处发力、“北优”向更高层次提升。一期中轴线建设项目全长约19.6公里，控制红线48至60米，前期规划建设双向四车道水泥混凝土路面，采用一级公路兼城市干道技术标准，设计速度80公里/小时，并设置辅道与地方公路互联互通，配套建设排水、绿化、安保、慢行道、照明、信号灯等附属设施。</v>
          </cell>
          <cell r="G110" t="str">
            <v>潮南区交通运输局</v>
          </cell>
          <cell r="H110" t="str">
            <v>0802产业园区基础设施</v>
          </cell>
          <cell r="I110" t="str">
            <v>0409产业园区基础设施</v>
          </cell>
          <cell r="J110" t="str">
            <v>未开工</v>
          </cell>
          <cell r="K110" t="str">
            <v>2020</v>
          </cell>
          <cell r="L110">
            <v>3</v>
          </cell>
          <cell r="M110" t="str">
            <v>2021-12</v>
          </cell>
          <cell r="N110" t="str">
            <v>2023-09</v>
          </cell>
          <cell r="O110" t="str">
            <v>汕头市潮南区交通运输局</v>
          </cell>
          <cell r="P110" t="str">
            <v>1101公路水路运输部门</v>
          </cell>
          <cell r="Q110" t="str">
            <v>P20440514-0067</v>
          </cell>
        </row>
        <row r="111">
          <cell r="E111" t="str">
            <v>汕头市练江流域潮南区陇田、陈店、司马浦污水处理厂及管网工程（污水管网补缺工程）</v>
          </cell>
          <cell r="F111" t="str">
            <v>铺设污水管道约150公里，管径为DN300-d1000。</v>
          </cell>
          <cell r="G111" t="str">
            <v>汕头市潮南区城市管理和综合执法局</v>
          </cell>
          <cell r="H111" t="str">
            <v>0501城镇污水垃圾处理</v>
          </cell>
          <cell r="I111" t="str">
            <v>040406污水处理（城镇）</v>
          </cell>
          <cell r="J111" t="str">
            <v>在建</v>
          </cell>
          <cell r="K111" t="str">
            <v>2018</v>
          </cell>
          <cell r="L111">
            <v>2</v>
          </cell>
          <cell r="M111" t="str">
            <v>2020-06</v>
          </cell>
          <cell r="N111" t="str">
            <v>2021-12</v>
          </cell>
          <cell r="O111" t="str">
            <v>汕头市潮南区城市管理和综合执法局</v>
          </cell>
          <cell r="P111" t="str">
            <v>09城乡社区部门</v>
          </cell>
          <cell r="Q111" t="str">
            <v>P18440514-0030</v>
          </cell>
        </row>
        <row r="112">
          <cell r="E112" t="str">
            <v>练江综合整治项目（汕头市潮南区秋风水司马截流达标加固工程）</v>
          </cell>
          <cell r="F112" t="str">
            <v>达标加固司马截流河两英、司马浦辖内7．73公里河道两岸堤防及对河道进行清淤，重建崎沟分洪闸、金光南节制闸、下店节制闸、移址重建司下防洪闸共4座拦河闸，新建两英排涝闸，重建与改造穿堤灌溉涵3宗，加固穿堤灌溉涵2宗，重建排水涵闸3宗。
</v>
          </cell>
          <cell r="G112" t="str">
            <v>汕头市潮南区水务局</v>
          </cell>
          <cell r="H112" t="str">
            <v>0402水利</v>
          </cell>
          <cell r="I112" t="str">
            <v>150301防汛抗旱水利提升工程</v>
          </cell>
          <cell r="J112" t="str">
            <v>在建</v>
          </cell>
          <cell r="K112" t="str">
            <v>2021</v>
          </cell>
          <cell r="L112">
            <v>1</v>
          </cell>
          <cell r="M112" t="str">
            <v>2017-11</v>
          </cell>
          <cell r="N112" t="str">
            <v>2021-12</v>
          </cell>
          <cell r="O112" t="str">
            <v>汕头市潮南区秋风水系工程管理处</v>
          </cell>
          <cell r="P112" t="str">
            <v>1003水利部门</v>
          </cell>
          <cell r="Q112" t="str">
            <v>P21440514-0006</v>
          </cell>
        </row>
        <row r="113">
          <cell r="E113" t="str">
            <v>汕头市潮南区峡山电排站扩建工程</v>
          </cell>
          <cell r="F113" t="str">
            <v>扩建峡山电排站，包括进水建筑物、泵房、出水建筑物等，新增设计排涝流量48立方米/秒，总装机容量为3360千瓦，电排站装机台数为3台，采用立式轴流泵，单台装机容量为1120千瓦；拆除重建峡山排洪闸，包括进口段、闸室段、出口段等，排洪闸设3孔，单孔净宽5米，总净孔15米</v>
          </cell>
          <cell r="G113" t="str">
            <v>汕头市潮南区水务局</v>
          </cell>
          <cell r="H113" t="str">
            <v>0402水利</v>
          </cell>
          <cell r="I113" t="str">
            <v>150301防汛抗旱水利提升工程</v>
          </cell>
          <cell r="J113" t="str">
            <v>在建</v>
          </cell>
          <cell r="K113" t="str">
            <v>2019</v>
          </cell>
          <cell r="L113">
            <v>3</v>
          </cell>
          <cell r="M113" t="str">
            <v>2020-05</v>
          </cell>
          <cell r="N113" t="str">
            <v>2021-09</v>
          </cell>
          <cell r="O113" t="str">
            <v>汕头市潮南区峡山街道水利所</v>
          </cell>
          <cell r="P113" t="str">
            <v>1003水利部门</v>
          </cell>
          <cell r="Q113" t="str">
            <v>P19440514-0088</v>
          </cell>
        </row>
        <row r="114">
          <cell r="E114" t="str">
            <v>司马浦镇西围溪水体综合整治项目</v>
          </cell>
          <cell r="F114" t="str">
            <v>对司马浦镇西围溪途经大布上、大布下、长陇、溪美朱村总长7.2公里的水体进行综合整治，形成湿地公园。</v>
          </cell>
          <cell r="G114" t="str">
            <v>潮南区司马浦镇人民政府</v>
          </cell>
          <cell r="H114" t="str">
            <v>0401农业</v>
          </cell>
          <cell r="I114" t="str">
            <v>150106农村人居环境整治</v>
          </cell>
          <cell r="J114" t="str">
            <v>未开工</v>
          </cell>
          <cell r="K114" t="str">
            <v>2020</v>
          </cell>
          <cell r="L114">
            <v>2</v>
          </cell>
          <cell r="M114" t="str">
            <v>2021-08</v>
          </cell>
          <cell r="N114" t="str">
            <v>2022-12</v>
          </cell>
          <cell r="O114" t="str">
            <v>汕头市潮南区司马浦镇人民政府</v>
          </cell>
          <cell r="P114" t="str">
            <v>0103政府办公厅（室）及相关机构</v>
          </cell>
          <cell r="Q114" t="str">
            <v>P20440514-0051</v>
          </cell>
        </row>
        <row r="115">
          <cell r="E115" t="str">
            <v>省道235线潮南司马浦至两英路段改线工程（南山智慧产业片区配套工程）</v>
          </cell>
          <cell r="F115" t="str">
            <v>路线全长约6.8公里，采用二级公路技术标准兼城市次干道功能，设计速度40公里/小时，基本与揭惠高速公路共线，利用高速公路高架桥下空间布线，双向四车道，分离式路基宽各9.25至9.5米，配套建设排水、绿化、安保、慢行道、照明、信号灯、停车场等设施。项目的建设，能串联起司马浦和两英两个镇，促进南山片区智慧产业发展，带动周边土地开发利用，效益明显。
</v>
          </cell>
          <cell r="G115" t="str">
            <v>汕头市潮南区公路事务中心</v>
          </cell>
          <cell r="H115" t="str">
            <v>0202收费公路</v>
          </cell>
          <cell r="I115" t="str">
            <v>0203二级公路</v>
          </cell>
          <cell r="J115" t="str">
            <v>在建</v>
          </cell>
          <cell r="K115" t="str">
            <v>2020</v>
          </cell>
          <cell r="L115">
            <v>1</v>
          </cell>
          <cell r="M115" t="str">
            <v>2021-08</v>
          </cell>
          <cell r="N115" t="str">
            <v>2023-08</v>
          </cell>
          <cell r="O115" t="str">
            <v>汕头市潮南区公路事务中心</v>
          </cell>
          <cell r="P115" t="str">
            <v>1101公路水路运输部门</v>
          </cell>
          <cell r="Q115" t="str">
            <v>P20440514-0071</v>
          </cell>
        </row>
        <row r="116">
          <cell r="E116" t="str">
            <v>汕头市潮南练江滨海生态发展示范片区配套项目（井田公路井都段改造工程）</v>
          </cell>
          <cell r="F116" t="str">
            <v>路线全长约9.8公里，二级公路技术标准，设计速度40公里/小时，路基宽度为14～16.5米，基本利用现状井田公路进行两侧加宽后再整体加铺沥青混凝土面层，改建神山桥等部分桥涵，配套建设排水、安防、绿化、照明、平安村口等设施。</v>
          </cell>
          <cell r="G116" t="str">
            <v>汕头市潮南区公路事务中心</v>
          </cell>
          <cell r="H116" t="str">
            <v>0802产业园区基础设施</v>
          </cell>
          <cell r="I116" t="str">
            <v>0409产业园区基础设施</v>
          </cell>
          <cell r="J116" t="str">
            <v>未开工</v>
          </cell>
          <cell r="K116" t="str">
            <v>2021</v>
          </cell>
          <cell r="L116">
            <v>3</v>
          </cell>
          <cell r="M116" t="str">
            <v>2021-09</v>
          </cell>
          <cell r="N116" t="str">
            <v>2023-09</v>
          </cell>
          <cell r="O116" t="str">
            <v>汕头市潮南区公路事务中心</v>
          </cell>
          <cell r="P116" t="str">
            <v>1101公路水路运输部门</v>
          </cell>
          <cell r="Q116" t="str">
            <v>P21440514-0002</v>
          </cell>
        </row>
        <row r="117">
          <cell r="E117" t="str">
            <v>司马浦镇塭美停车场、下方停车场暨东兴路5G智能路灯杆建设项目</v>
          </cell>
          <cell r="F117" t="str">
            <v>司马浦镇在塭美村、下方村进行停车场建设并收取停车费；在东兴路铺设5G智能路灯杆，收取5G基站租金、扫码充电收费等建设项目</v>
          </cell>
          <cell r="G117" t="str">
            <v>潮南区司马浦镇人民政府</v>
          </cell>
          <cell r="H117" t="str">
            <v>0206城市停车场</v>
          </cell>
          <cell r="I117" t="str">
            <v>0406停车场建设</v>
          </cell>
          <cell r="J117" t="str">
            <v>未开工</v>
          </cell>
          <cell r="K117" t="str">
            <v>2020</v>
          </cell>
          <cell r="L117">
            <v>3</v>
          </cell>
          <cell r="M117" t="str">
            <v>2021-03</v>
          </cell>
          <cell r="N117" t="str">
            <v>2023-03</v>
          </cell>
          <cell r="O117" t="str">
            <v>汕头市潮南区司马浦镇人民政府</v>
          </cell>
          <cell r="P117" t="str">
            <v>0103政府办公厅（室）及相关机构</v>
          </cell>
          <cell r="Q117" t="str">
            <v>P20440514-0050</v>
          </cell>
        </row>
        <row r="118">
          <cell r="E118" t="str">
            <v>汕头市潮南区纺织印染环保综合处理中心5G智慧园区</v>
          </cell>
          <cell r="F118" t="str">
            <v>计划在汕头市潮南区纺织印染环保综合处理中心内通过移动通讯运营商搭建5G智慧园区平台与精品网络。</v>
          </cell>
          <cell r="G118" t="str">
            <v>汕头市潮南区纺织印染环保综合处理中心管理办公室</v>
          </cell>
          <cell r="H118" t="str">
            <v>0802产业园区基础设施</v>
          </cell>
          <cell r="I118" t="str">
            <v>0409产业园区基础设施</v>
          </cell>
          <cell r="J118" t="str">
            <v>未开工</v>
          </cell>
          <cell r="K118" t="str">
            <v>2021</v>
          </cell>
          <cell r="L118">
            <v>2</v>
          </cell>
          <cell r="M118" t="str">
            <v>2021-10</v>
          </cell>
          <cell r="N118" t="str">
            <v>2022-12</v>
          </cell>
          <cell r="O118" t="str">
            <v>汕头市潮南区纺织印染环保综合处理中心管理办公室</v>
          </cell>
          <cell r="P118" t="str">
            <v>0199其他一般公共服务部门</v>
          </cell>
          <cell r="Q118" t="str">
            <v>P21440514-0004</v>
          </cell>
        </row>
        <row r="119">
          <cell r="E119" t="str">
            <v>潮南区生态补水引调水工程（含产业园区供水）</v>
          </cell>
          <cell r="F119" t="str">
            <v>补水泵站4座、压力管道工程、新建水闸、重建水闸、连通段工程等，建设潮南区内涝治理配套工程。新建秋风水、两英大溪二级2座提水泵站；新建秋风水—司马截流、两英大溪—南山截洪渠两段压力管道，引用练江水供给产业园区。
</v>
          </cell>
          <cell r="G119" t="str">
            <v>汕头市潮南区水务局</v>
          </cell>
          <cell r="H119" t="str">
            <v>0402水利</v>
          </cell>
          <cell r="I119" t="str">
            <v>150106农村人居环境整治</v>
          </cell>
          <cell r="J119" t="str">
            <v>在建</v>
          </cell>
          <cell r="K119" t="str">
            <v>2020</v>
          </cell>
          <cell r="L119">
            <v>1</v>
          </cell>
          <cell r="M119" t="str">
            <v>2021-02</v>
          </cell>
          <cell r="N119" t="str">
            <v>2028-01</v>
          </cell>
          <cell r="O119" t="str">
            <v>汕头市潮南区水务局</v>
          </cell>
          <cell r="P119" t="str">
            <v>1003水利部门</v>
          </cell>
          <cell r="Q119" t="str">
            <v>P20440514-0056</v>
          </cell>
        </row>
        <row r="120">
          <cell r="E120" t="str">
            <v>汕头市潮南区南山截流碧道项目</v>
          </cell>
          <cell r="F120" t="str">
            <v>建设35座景观桥和30公里碧道及水利调蓄池。</v>
          </cell>
          <cell r="G120" t="str">
            <v>汕头市潮南区水务局</v>
          </cell>
          <cell r="H120" t="str">
            <v>0402水利</v>
          </cell>
          <cell r="I120" t="str">
            <v>150106农村人居环境整治</v>
          </cell>
          <cell r="J120" t="str">
            <v>在建</v>
          </cell>
          <cell r="K120" t="str">
            <v>2020</v>
          </cell>
          <cell r="L120">
            <v>2</v>
          </cell>
          <cell r="M120" t="str">
            <v>2020-03</v>
          </cell>
          <cell r="N120" t="str">
            <v>2022-07</v>
          </cell>
          <cell r="O120" t="str">
            <v>汕头市潮南区水务局</v>
          </cell>
          <cell r="P120" t="str">
            <v>1003水利部门</v>
          </cell>
          <cell r="Q120" t="str">
            <v>P20440514-0058</v>
          </cell>
        </row>
        <row r="121">
          <cell r="E121" t="str">
            <v>广东省汕头市潮南区人民医院异地新建项目</v>
          </cell>
          <cell r="F121" t="str">
            <v>潮南区人民医院异地新建项目，位于潮南区成田镇家美社区陈沙公路南侧，规划占地面积100亩，共分三期建设；首期建设用地约59亩，建筑面积18.09万平方米，其中：地下两层建筑面积为5.89万平方米，地上建筑面积为12.2万平方；建设门急诊楼、医技楼、住院楼及配套设施等。其中：门急诊楼及医技楼为4栋裙楼（每栋4层），住院楼为A栋塔楼和B栋塔楼（A栋19层、B栋15层），总停车位1168个。项目按三级医院标准进行规划建设，第一期设置1000张床位。
</v>
          </cell>
          <cell r="G121" t="str">
            <v>汕头市潮南区人民医院</v>
          </cell>
          <cell r="H121" t="str">
            <v>060102公共卫生设施</v>
          </cell>
          <cell r="I121" t="str">
            <v>1203公共卫生设施</v>
          </cell>
          <cell r="J121" t="str">
            <v>在建</v>
          </cell>
          <cell r="K121" t="str">
            <v>2017</v>
          </cell>
          <cell r="L121">
            <v>3</v>
          </cell>
          <cell r="M121" t="str">
            <v>2019-04</v>
          </cell>
          <cell r="N121" t="str">
            <v>2022-11</v>
          </cell>
          <cell r="O121" t="str">
            <v>汕头市潮南区人民医院</v>
          </cell>
          <cell r="P121" t="str">
            <v>0701医疗卫生管理部门</v>
          </cell>
          <cell r="Q121" t="str">
            <v>P17440514-0027</v>
          </cell>
        </row>
        <row r="122">
          <cell r="E122" t="str">
            <v>汕头市澄海区莲南产业园区基础设施及配套设施建设项目</v>
          </cell>
          <cell r="F122" t="str">
            <v>①新建梅谭大桥，桥长约834 m，路线总长度约3.225 km（含水南路支线0.425 km）；②改造省道504（S231-潮环溪南支线、G324-金鸿公路路段），总长12.741 km。③ 莲南产业园占地面积约1280亩内的基础设施及标准智能厂房、幼儿园、智慧停车场等配套设施建设。</v>
          </cell>
          <cell r="G122" t="str">
            <v>汕头市澄海区溪南镇人民政府</v>
          </cell>
          <cell r="H122" t="str">
            <v>0802产业园区基础设施</v>
          </cell>
          <cell r="I122" t="str">
            <v>0409产业园区基础设施</v>
          </cell>
          <cell r="J122" t="str">
            <v>未开工</v>
          </cell>
          <cell r="K122" t="str">
            <v>2020</v>
          </cell>
          <cell r="L122">
            <v>4</v>
          </cell>
          <cell r="M122" t="str">
            <v>2021-12</v>
          </cell>
          <cell r="N122" t="str">
            <v>2024-05</v>
          </cell>
          <cell r="O122" t="str">
            <v>汕头市澄海区溪南镇人民政府</v>
          </cell>
          <cell r="P122" t="str">
            <v>0103政府办公厅（室）及相关机构</v>
          </cell>
          <cell r="Q122" t="str">
            <v>P20440515-0026</v>
          </cell>
        </row>
        <row r="123">
          <cell r="E123" t="str">
            <v>广东省汕头市澄海区六合产业园区基础设施提升及配套工程（六合围片区）</v>
          </cell>
          <cell r="F123" t="str">
            <v>汕头市六合现代产业示范区致力于打造省级重点产业园区，已列入《汕头市开发区总体发展规划（2019-2035年）》，为中小微企业产能示范平台、智能制造转型升级示范区。项目包括工业标准厂房，园区内道路及管廊管沟建设，生态水利修复，河堤整治工程以及东片新建水厂及管网、热电供应和新建护岸1574米等。建设内容：标准厂房的建设、停车场建设、管廊管沟的建设，园区道路的建设、护岸工程、陆域形成及地基处理工程。</v>
          </cell>
          <cell r="G123" t="str">
            <v>汕头市澄海区莱芜经济开发试验区管理委员会</v>
          </cell>
          <cell r="H123" t="str">
            <v>0802产业园区基础设施</v>
          </cell>
          <cell r="I123" t="str">
            <v>0407产城融合项目</v>
          </cell>
          <cell r="J123" t="str">
            <v>未开工</v>
          </cell>
          <cell r="K123" t="str">
            <v>2020</v>
          </cell>
          <cell r="L123">
            <v>10</v>
          </cell>
          <cell r="M123" t="str">
            <v>2021-12</v>
          </cell>
          <cell r="N123" t="str">
            <v>2035-05</v>
          </cell>
          <cell r="O123" t="str">
            <v>汕头市澄海区莱芜经济开发试验区管理委员会</v>
          </cell>
          <cell r="P123" t="str">
            <v>0199其他一般公共服务部门</v>
          </cell>
          <cell r="Q123" t="str">
            <v>P20440515-0024</v>
          </cell>
        </row>
        <row r="124">
          <cell r="E124" t="str">
            <v>汕头市六合现代产业示范区——现代产业园C区岭海中小微企业创业园通用厂房项目</v>
          </cell>
          <cell r="F124" t="str">
            <v>汕头市六合现代产业示范区中的澄海岭海工业园区是中国开发区审核公告目录（2018年版）公告的省级开发区，本项目位于澄海岭海工业园区内，主要建设内容：项目总用地面积92亩，使用地面积84亩，拟建9幢，分两期完成。一期为第3、4、5、6、7、8栋共6幢7-8层通用厂房及1幢3层配套用房，园区及周边等配套工程；二期为第1栋8层研发楼、第2栋16层员工宿舍(含一层人防地下室)。总建筑面积19.8万平方米，一期16.5万平方米，二期3.3万平方米。项目投资估算总金额为67200万元。</v>
          </cell>
          <cell r="G124" t="str">
            <v>澄海区财政局</v>
          </cell>
          <cell r="H124" t="str">
            <v>0802产业园区基础设施</v>
          </cell>
          <cell r="I124" t="str">
            <v>0407产城融合项目</v>
          </cell>
          <cell r="J124" t="str">
            <v>在建</v>
          </cell>
          <cell r="K124" t="str">
            <v>2019</v>
          </cell>
          <cell r="L124">
            <v>3</v>
          </cell>
          <cell r="M124" t="str">
            <v>2019-09</v>
          </cell>
          <cell r="N124" t="str">
            <v>2021-06</v>
          </cell>
          <cell r="O124" t="str">
            <v>汕头市澄海区岭海园区开发建设投资有限公司</v>
          </cell>
          <cell r="P124" t="str">
            <v>0106财政部门</v>
          </cell>
          <cell r="Q124" t="str">
            <v>P19440515-0015</v>
          </cell>
        </row>
        <row r="125">
          <cell r="E125" t="str">
            <v>汕头市六合现代产业示范区基础设施建设项目</v>
          </cell>
          <cell r="F125" t="str">
            <v>本项目包括六合现代产业园里程约41.8公里的金鸿公路、莲鸿路东延线、莲凤路东延线、金溪路、永合路、中阳大道等六条配套道路和通用厂房首期的建设。</v>
          </cell>
          <cell r="G125" t="str">
            <v>汕头市澄海区交通运输局</v>
          </cell>
          <cell r="H125" t="str">
            <v>0802产业园区基础设施</v>
          </cell>
          <cell r="I125" t="str">
            <v>0409产业园区基础设施</v>
          </cell>
          <cell r="J125" t="str">
            <v>未开工</v>
          </cell>
          <cell r="K125" t="str">
            <v>2020</v>
          </cell>
          <cell r="L125">
            <v>4</v>
          </cell>
          <cell r="M125" t="str">
            <v>2021-03</v>
          </cell>
          <cell r="N125" t="str">
            <v>2023-12</v>
          </cell>
          <cell r="O125" t="str">
            <v>汕头市澄海区交通运输局</v>
          </cell>
          <cell r="P125" t="str">
            <v>1101公路水路运输部门</v>
          </cell>
          <cell r="Q125" t="str">
            <v>P20440515-0008</v>
          </cell>
        </row>
        <row r="126">
          <cell r="E126" t="str">
            <v>广东省汕头市澄海区莲下镇第一工业园区基础设施升级改造项目</v>
          </cell>
          <cell r="F126" t="str">
            <v>对第一工业园区两条配套道路（南成路2km、莲凤路4.6km）进行扩建改造，并结合园区规划内容实施园区外围及配套道路两侧的收益性配套项目，包括园区服务站点、收费性停车场、广告站牌等，后续在此基础上，实施园区物业配套和收费，并整合周边乡村土地统一进行商业开发，进一步提高项目收益，已完成项目建议书及可研报告，预算投资约4.5亿元。</v>
          </cell>
          <cell r="G126" t="str">
            <v>汕头市澄海区莲下镇人民政府</v>
          </cell>
          <cell r="H126" t="str">
            <v>0802产业园区基础设施</v>
          </cell>
          <cell r="I126" t="str">
            <v>0409产业园区基础设施</v>
          </cell>
          <cell r="J126" t="str">
            <v>未开工</v>
          </cell>
          <cell r="K126" t="str">
            <v>2020</v>
          </cell>
          <cell r="L126">
            <v>2</v>
          </cell>
          <cell r="M126" t="str">
            <v>2021-12</v>
          </cell>
          <cell r="N126" t="str">
            <v>2022-05</v>
          </cell>
          <cell r="O126" t="str">
            <v>汕头市澄海区莲下镇人民政府</v>
          </cell>
          <cell r="P126" t="str">
            <v>0103政府办公厅（室）及相关机构</v>
          </cell>
          <cell r="Q126" t="str">
            <v>P20440515-0015</v>
          </cell>
        </row>
        <row r="127">
          <cell r="E127" t="str">
            <v>广东省汕头市澄海区莲下镇“十四五”农村供水保障规划项目</v>
          </cell>
          <cell r="F127" t="str">
            <v>将莲下南洋自来水公司扩建至日产12万吨供水规模及建设配套供水管网，实施六合片区供水工程及“户户通”村级供水管网改造工程，可满足六合片区12平方公里建成区的用水需求，进一步满足六合片区配套需要、提高供水收益，已完成项目建议书及可研报告，预算投资约1.8亿元。</v>
          </cell>
          <cell r="G127" t="str">
            <v>汕头市澄海区莲下镇人民政府</v>
          </cell>
          <cell r="H127" t="str">
            <v>080101供水</v>
          </cell>
          <cell r="I127" t="str">
            <v>040401供水</v>
          </cell>
          <cell r="J127" t="str">
            <v>未开工</v>
          </cell>
          <cell r="K127" t="str">
            <v>2020</v>
          </cell>
          <cell r="L127">
            <v>1</v>
          </cell>
          <cell r="M127" t="str">
            <v>2021-05</v>
          </cell>
          <cell r="N127" t="str">
            <v>2022-05</v>
          </cell>
          <cell r="O127" t="str">
            <v>汕头市澄海区莲下镇人民政府</v>
          </cell>
          <cell r="P127" t="str">
            <v>0103政府办公厅（室）及相关机构</v>
          </cell>
          <cell r="Q127" t="str">
            <v>P20440515-0014</v>
          </cell>
        </row>
        <row r="128">
          <cell r="E128" t="str">
            <v>广东省汕头市澄海区莲下镇鸿利工业区基础设施升级改造项目</v>
          </cell>
          <cell r="F128" t="str">
            <v>对鸿利工业园区两条配套道路（莲鸿路5.12km、莲南路2.355km）进行扩建改造，并结合鸿利工业园区实施园区外围及配套道路两侧的收益性配套项目，包括园区服务站点、收费性停车场、广告站牌等，后续在此基础上，实施园区物业配套和收费，整合周边乡村土地统一进行商业开发，进一步提高项目收益，已完成项目建议书及可研报告，预算投资约2.9亿元。</v>
          </cell>
          <cell r="G128" t="str">
            <v>汕头市澄海区莲下镇人民政府</v>
          </cell>
          <cell r="H128" t="str">
            <v>0802产业园区基础设施</v>
          </cell>
          <cell r="I128" t="str">
            <v>0409产业园区基础设施</v>
          </cell>
          <cell r="J128" t="str">
            <v>未开工</v>
          </cell>
          <cell r="K128" t="str">
            <v>2020</v>
          </cell>
          <cell r="L128">
            <v>1</v>
          </cell>
          <cell r="M128" t="str">
            <v>2021-05</v>
          </cell>
          <cell r="N128" t="str">
            <v>2022-05</v>
          </cell>
          <cell r="O128" t="str">
            <v>汕头市澄海区莲下镇人民政府</v>
          </cell>
          <cell r="P128" t="str">
            <v>0103政府办公厅（室）及相关机构</v>
          </cell>
          <cell r="Q128" t="str">
            <v>P20440515-0016</v>
          </cell>
        </row>
        <row r="129">
          <cell r="E129" t="str">
            <v> 广东省汕头市澄海区凤翔滨海现代产业园区交通基础设施升级改造</v>
          </cell>
          <cell r="F129" t="str">
            <v>项目包含荣福路长4511m宽18米;福府路(金鸿公路至岭海路)长1583m宽16米;福府路(岭海路至中阳大道)长887m宽16米。工程内容为道路、交通、桥涵、给水、照明、通信、绿化等。项目建成后将在周边配套建设生活市场、商场、驿站等，进一步提升产业园基础设施建设水平，极大推动周边企业工业产值创值、税收增收</v>
          </cell>
          <cell r="G129" t="str">
            <v>汕头市澄海区凤翔街道办事处</v>
          </cell>
          <cell r="H129" t="str">
            <v>0802产业园区基础设施</v>
          </cell>
          <cell r="I129" t="str">
            <v>0409产业园区基础设施</v>
          </cell>
          <cell r="J129" t="str">
            <v>未开工</v>
          </cell>
          <cell r="K129" t="str">
            <v>2020</v>
          </cell>
          <cell r="L129">
            <v>2</v>
          </cell>
          <cell r="M129" t="str">
            <v>2021-03</v>
          </cell>
          <cell r="N129" t="str">
            <v>2021-12</v>
          </cell>
          <cell r="O129" t="str">
            <v>汕头市澄海区凤翔街道办事处</v>
          </cell>
          <cell r="P129" t="str">
            <v>0103政府办公厅（室）及相关机构</v>
          </cell>
          <cell r="Q129" t="str">
            <v>P20440515-0019</v>
          </cell>
        </row>
        <row r="130">
          <cell r="E130" t="str">
            <v>广东省汕头市澄海区莲下镇万里碧道项目</v>
          </cell>
          <cell r="F130" t="str">
            <v>项目位于莲下镇莲阳河北侧，起于莲阳大桥，止于金鸿公路，长6.8km，结合广东万里碧道建设总体规划，建设沿江道路及沿江景观带收益性配套项目，沿线配套实施收费性停车场、公园景点旅游服务、绿道服务站点、广告站牌等，后续在此基础上，利用省万里碧道补贴资金，整合沿线乡村土地，打造风光宜人的滨水休闲旅游带，辐射带动沿江商住小区开发，已完成项目建议书及可研报告，预算投资约1.3亿元。</v>
          </cell>
          <cell r="G130" t="str">
            <v>汕头市澄海区莲下镇人民政府</v>
          </cell>
          <cell r="H130" t="str">
            <v>0402水利</v>
          </cell>
          <cell r="I130" t="str">
            <v>150305河道整治</v>
          </cell>
          <cell r="J130" t="str">
            <v>未开工</v>
          </cell>
          <cell r="K130" t="str">
            <v>2020</v>
          </cell>
          <cell r="L130">
            <v>1</v>
          </cell>
          <cell r="M130" t="str">
            <v>2021-05</v>
          </cell>
          <cell r="N130" t="str">
            <v>2022-05</v>
          </cell>
          <cell r="O130" t="str">
            <v>汕头市澄海区莲下镇人民政府</v>
          </cell>
          <cell r="P130" t="str">
            <v>0103政府办公厅（室）及相关机构</v>
          </cell>
          <cell r="Q130" t="str">
            <v>P20440515-0011</v>
          </cell>
        </row>
        <row r="131">
          <cell r="E131" t="str">
            <v>东海岸新城塔岗围片区供水项目</v>
          </cell>
          <cell r="F131" t="str">
            <v>建设远期给水规模为10万m3/d，近期给水规模为5万m3/d。</v>
          </cell>
          <cell r="G131" t="str">
            <v>澄海区财政局</v>
          </cell>
          <cell r="H131" t="str">
            <v>080101供水</v>
          </cell>
          <cell r="I131" t="str">
            <v>040401供水</v>
          </cell>
          <cell r="J131" t="str">
            <v>在建</v>
          </cell>
          <cell r="K131" t="str">
            <v>2019</v>
          </cell>
          <cell r="L131">
            <v>2</v>
          </cell>
          <cell r="M131" t="str">
            <v>2020-06</v>
          </cell>
          <cell r="N131" t="str">
            <v>2021-02</v>
          </cell>
          <cell r="O131" t="str">
            <v>汕头市澄海区自来水公司</v>
          </cell>
          <cell r="P131" t="str">
            <v>0106财政部门</v>
          </cell>
          <cell r="Q131" t="str">
            <v>P19440515-0016</v>
          </cell>
        </row>
        <row r="132">
          <cell r="E132" t="str">
            <v>广东省汕头市澄海区莲上镇万里碧道项目</v>
          </cell>
          <cell r="F132" t="str">
            <v>位于汕头市澄海区莲上镇莲阳河北侧，起于莲阳大桥（老桥），止于莲上镇永新村与莲下镇程洋岗村交界，长5.6km，包括对沿江堤防道路进行硬底化，江堤两侧加固除险，沿江道路照明、绿化，在沿途电线杆及垃圾桶设置广告位，配套建设停车场、电动车充电桩、休闲驿站、文体健身设施，景观小品。</v>
          </cell>
          <cell r="G132" t="str">
            <v>汕头市澄海区莲上镇人民政府</v>
          </cell>
          <cell r="H132" t="str">
            <v>0402水利</v>
          </cell>
          <cell r="I132" t="str">
            <v>150305河道整治</v>
          </cell>
          <cell r="J132" t="str">
            <v>未开工</v>
          </cell>
          <cell r="K132" t="str">
            <v>2020</v>
          </cell>
          <cell r="L132">
            <v>2</v>
          </cell>
          <cell r="M132" t="str">
            <v>2021-07</v>
          </cell>
          <cell r="N132" t="str">
            <v>2022-12</v>
          </cell>
          <cell r="O132" t="str">
            <v>汕头市澄海区莲上镇人民政府</v>
          </cell>
          <cell r="P132" t="str">
            <v>0103政府办公厅（室）及相关机构</v>
          </cell>
          <cell r="Q132" t="str">
            <v>P20440515-0017</v>
          </cell>
        </row>
        <row r="133">
          <cell r="E133" t="str">
            <v>汕头市澄海区人民医院异地（整体）搬迁新建项目</v>
          </cell>
          <cell r="F133" t="str">
            <v>该项目总用地面积55.935亩，可建设用地面积48.814亩；总建筑面积约143300.00平方米，其中，地上建筑面积约97950.00平方米，主要为医院各功能用房,地下（二层）建筑面积约45350.00平方米，主要为地下停车库、人防工程和设备用房等；编制病床数950张（不含感染病床数），达到三级的综合医院。		</v>
          </cell>
          <cell r="G133" t="str">
            <v>澄海区财政局</v>
          </cell>
          <cell r="H133" t="str">
            <v>060102公共卫生设施</v>
          </cell>
          <cell r="I133" t="str">
            <v>1299其他医疗卫生</v>
          </cell>
          <cell r="J133" t="str">
            <v>在建</v>
          </cell>
          <cell r="K133" t="str">
            <v>2018</v>
          </cell>
          <cell r="L133">
            <v>4</v>
          </cell>
          <cell r="M133" t="str">
            <v>2018-10</v>
          </cell>
          <cell r="N133" t="str">
            <v>2021-10</v>
          </cell>
          <cell r="O133" t="str">
            <v>汕头市澄海区人民医院</v>
          </cell>
          <cell r="P133" t="str">
            <v>0106财政部门</v>
          </cell>
          <cell r="Q133" t="str">
            <v>P18440515-0011</v>
          </cell>
        </row>
        <row r="134">
          <cell r="E134" t="str">
            <v>广东省汕头市澄海区莲下镇北洋沟水利渠系整治提升项目</v>
          </cell>
          <cell r="F134" t="str">
            <v>位于汕头市澄海区莲下镇北洋沟水利排渠，占地100多亩，拟对北洋沟排渠进行清淤及整治，对北洋底两侧的东西两条支渠进行清通修缮，将北洋底东侧长3.28公里的原有机耕道进行路面硬底化，对周边农田进行标准化建设，提升周边农业水利效益，后续整合周边丰富的自然生态和乡村旅游资源，实施农业一三产业融合发展，开发生态休闲旅游，已完成项目建议书及可研报告，预算投资约1亿元。</v>
          </cell>
          <cell r="G134" t="str">
            <v>汕头市澄海区莲下镇人民政府</v>
          </cell>
          <cell r="H134" t="str">
            <v>0402水利</v>
          </cell>
          <cell r="I134" t="str">
            <v>150302水系连通及农村水系综合整治</v>
          </cell>
          <cell r="J134" t="str">
            <v>未开工</v>
          </cell>
          <cell r="K134" t="str">
            <v>2020</v>
          </cell>
          <cell r="L134">
            <v>1</v>
          </cell>
          <cell r="M134" t="str">
            <v>2021-05</v>
          </cell>
          <cell r="N134" t="str">
            <v>2022-05</v>
          </cell>
          <cell r="O134" t="str">
            <v>汕头市澄海区莲下镇人民政府</v>
          </cell>
          <cell r="P134" t="str">
            <v>0103政府办公厅（室）及相关机构</v>
          </cell>
          <cell r="Q134" t="str">
            <v>P20440515-0012</v>
          </cell>
        </row>
        <row r="135">
          <cell r="E135" t="str">
            <v>广东省汕头市澄海区莲花山片区基础设施建设项目</v>
          </cell>
          <cell r="F135" t="str">
            <v>莲花山片区基础设施建设工程总投资10.0183亿元，包括四个片区：莲华片区：道路总长7.305公里 ，配套排水、照明、交通标识及绿化等设施建设。东里片区：道路总长1.746公里 ，配套路灯、绿化、通迅线路、地下排污管网等设施建设。盐鸿片区：道路总长5.618公里，配套排水、照明、交通以及管线等设施建设。春天湖工业园区：道路总长2.3公里，配套排水、照明、交通以及管线等设施建设。</v>
          </cell>
          <cell r="G135" t="str">
            <v>汕头市澄海区岭海园区开发建设投资有限公司</v>
          </cell>
          <cell r="H135" t="str">
            <v>0802产业园区基础设施</v>
          </cell>
          <cell r="I135" t="str">
            <v>0409产业园区基础设施</v>
          </cell>
          <cell r="J135" t="str">
            <v>未开工</v>
          </cell>
          <cell r="K135" t="str">
            <v>2020</v>
          </cell>
          <cell r="L135">
            <v>3</v>
          </cell>
          <cell r="M135" t="str">
            <v>2021-12</v>
          </cell>
          <cell r="N135" t="str">
            <v>2022-12</v>
          </cell>
          <cell r="O135" t="str">
            <v>汕头市澄海区岭海园区开发建设投资有限公司</v>
          </cell>
          <cell r="P135" t="str">
            <v>0199其他一般公共服务部门</v>
          </cell>
          <cell r="Q135" t="str">
            <v>P20440515-0021</v>
          </cell>
        </row>
        <row r="136">
          <cell r="E136" t="str">
            <v>澄海区东片取水头部迁移工程</v>
          </cell>
          <cell r="F136" t="str">
            <v>项目远期总规模15万m3/d，近期规模10万m3/d。</v>
          </cell>
          <cell r="G136" t="str">
            <v>澄海区财政局</v>
          </cell>
          <cell r="H136" t="str">
            <v>080101供水</v>
          </cell>
          <cell r="I136" t="str">
            <v>040401供水</v>
          </cell>
          <cell r="J136" t="str">
            <v>在建</v>
          </cell>
          <cell r="K136" t="str">
            <v>2019</v>
          </cell>
          <cell r="L136">
            <v>3</v>
          </cell>
          <cell r="M136" t="str">
            <v>2019-10</v>
          </cell>
          <cell r="N136" t="str">
            <v>2021-10</v>
          </cell>
          <cell r="O136" t="str">
            <v>汕头市澄海区自来水公司</v>
          </cell>
          <cell r="P136" t="str">
            <v>0106财政部门</v>
          </cell>
          <cell r="Q136" t="str">
            <v>P19440515-0013</v>
          </cell>
        </row>
        <row r="137">
          <cell r="E137" t="str">
            <v>广东省汕头市澄海区莲上镇现代化农产品物流产业园基础设施项目</v>
          </cell>
          <cell r="F137" t="str">
            <v>凤东路以西金狮路以北的半洋片集体用地拟规划建成一个现代化农产品物流产业园。园区基础设施金狮路全长6.516km，城镇段2.0km，由国道324线至凤东路，采用31.5m沥青混凝土路面结构，双向6车道、一级公路；一般路段4.516km，由凤东路至金鸿公路，采用8.5m水泥混凝土路面结构，双向2车道、二级公路。该物流产业园的建成将能最大限度发挥农业产业集聚效应，扩展农产品销售范围，极大提高该园区及莲上镇经济收益。同时，配套建设农民公寓、公共停车场及电动车充电桩，在沿途的电线杆及垃圾设置广告位，增加园区收益。</v>
          </cell>
          <cell r="G137" t="str">
            <v>汕头市澄海区莲上镇人民政府</v>
          </cell>
          <cell r="H137" t="str">
            <v>0802产业园区基础设施</v>
          </cell>
          <cell r="I137" t="str">
            <v>0409产业园区基础设施</v>
          </cell>
          <cell r="J137" t="str">
            <v>未开工</v>
          </cell>
          <cell r="K137" t="str">
            <v>2020</v>
          </cell>
          <cell r="L137">
            <v>2</v>
          </cell>
          <cell r="M137" t="str">
            <v>2021-06</v>
          </cell>
          <cell r="N137" t="str">
            <v>2022-06</v>
          </cell>
          <cell r="O137" t="str">
            <v>汕头市澄海区莲上镇人民政府</v>
          </cell>
          <cell r="P137" t="str">
            <v>0103政府办公厅（室）及相关机构</v>
          </cell>
          <cell r="Q137" t="str">
            <v>P20440515-0018</v>
          </cell>
        </row>
        <row r="138">
          <cell r="E138" t="str">
            <v>南澳县粮食储备智能仓库建设工程</v>
          </cell>
          <cell r="F138" t="str">
            <v>计划新建建筑单体共9栋，总建筑面积9760平方米。其中粮食储备智能仓库4座共7584平方米，制氮机房、配电房168平方米，机械库、机修器材库576平方米，地下泵房及水池480平方米,管理用房931平方米，门房21平方米。同时配置空调通风设备、电气、排水、综合布线、及粮食储备工艺设备一批等。
</v>
          </cell>
          <cell r="G138" t="str">
            <v>南澳县发展和改革局</v>
          </cell>
          <cell r="H138" t="str">
            <v>0605其他社会事业</v>
          </cell>
          <cell r="I138" t="str">
            <v>1399其他社会保障</v>
          </cell>
          <cell r="J138" t="str">
            <v>未开工</v>
          </cell>
          <cell r="K138" t="str">
            <v>2021</v>
          </cell>
          <cell r="L138">
            <v>2</v>
          </cell>
          <cell r="M138" t="str">
            <v>2021-06</v>
          </cell>
          <cell r="N138" t="str">
            <v>2022-12</v>
          </cell>
          <cell r="O138" t="str">
            <v>南澳县粮食和物资储备局</v>
          </cell>
          <cell r="P138" t="str">
            <v>0104发展与改革部门</v>
          </cell>
          <cell r="Q138" t="str">
            <v>P21440523-0001</v>
          </cell>
        </row>
        <row r="139">
          <cell r="E139" t="str">
            <v>汕头市南澳县应急医疗救治服务中心</v>
          </cell>
          <cell r="F139" t="str">
            <v>拆除金山园宾馆原有建筑物，新建1栋4层建筑，规划总面积6000平方米，建设内容包括：扩大县传染病集中收治容量、加强重症监护病区（ICU）建设、隔离区观察场所、传染病监测、医疗应急救治物资储备仓库等。
</v>
          </cell>
          <cell r="G139" t="str">
            <v>南澳县卫生健康局</v>
          </cell>
          <cell r="H139" t="str">
            <v>060101应急医疗救治设施</v>
          </cell>
          <cell r="I139" t="str">
            <v>1205应急医疗体系</v>
          </cell>
          <cell r="J139" t="str">
            <v>未开工</v>
          </cell>
          <cell r="K139" t="str">
            <v>2021</v>
          </cell>
          <cell r="L139">
            <v>3</v>
          </cell>
          <cell r="M139" t="str">
            <v>2021-06</v>
          </cell>
          <cell r="N139" t="str">
            <v>2023-09</v>
          </cell>
          <cell r="O139" t="str">
            <v>南澳县人民医院</v>
          </cell>
          <cell r="P139" t="str">
            <v>0701医疗卫生管理部门</v>
          </cell>
          <cell r="Q139" t="str">
            <v>P21440523-0003</v>
          </cell>
        </row>
        <row r="140">
          <cell r="E140" t="str">
            <v>汕头市南澳县宋井海洋文化旅游产业园区建设项目</v>
          </cell>
          <cell r="F140" t="str">
            <v>项目建设位于南澳县云澳镇澳前村宋井风景区、烟墩湾及周围海域。该片区自然风景优美，极具海洋风光神韵，有“山外青山楼外楼”意境，深度挖掘产业园区内宋文化和以“南澳I号”为主体的海丝文化资源，打造以休闲渔业、潮汕餐饮、风情商业街、海上运动为主导的旅游特色产业区。主要建设宋文化博物馆、美食购物街、历史文化街、游船码头等项目，开拓短途游线，打造集海洋产业展示、海洋文化交流、科普教育、会议博览、海产购物、休闲度假、观光娱乐和海鲜美食等于一体的多功能海洋文化旅游区。
</v>
          </cell>
          <cell r="G140" t="str">
            <v>南澳县文化广电旅游体育局</v>
          </cell>
          <cell r="H140" t="str">
            <v>0802产业园区基础设施</v>
          </cell>
          <cell r="I140" t="str">
            <v>0409产业园区基础设施</v>
          </cell>
          <cell r="J140" t="str">
            <v>未开工</v>
          </cell>
          <cell r="K140" t="str">
            <v>2021</v>
          </cell>
          <cell r="L140">
            <v>4</v>
          </cell>
          <cell r="M140" t="str">
            <v>2021-06</v>
          </cell>
          <cell r="N140" t="str">
            <v>2024-12</v>
          </cell>
          <cell r="O140" t="str">
            <v>南澳县文化广电旅游体育局</v>
          </cell>
          <cell r="P140" t="str">
            <v>0599其他文化体育与传媒部门</v>
          </cell>
          <cell r="Q140" t="str">
            <v>P21440523-0006</v>
          </cell>
        </row>
        <row r="141">
          <cell r="E141" t="str">
            <v>汕头市南澳县环岛公路停车场项目</v>
          </cell>
          <cell r="F141" t="str">
            <v>环岛公路新建2个服务区，位于南澳大桥和宋井。新建7个驿站，位于天域山庄旁、严公坑、白牛、走马埔、金山、成功大道和西阁。建设场地89.5亩，新增约2900车位，主要建设内容为停车场配套充电桩，5G智能停车系统(前置预示)，配套港湾式公交站亭、公厕、便利店及管理房。服务区增配换乘中心、餐饮及购物中心。</v>
          </cell>
          <cell r="G141" t="str">
            <v>南澳县交通运输局</v>
          </cell>
          <cell r="H141" t="str">
            <v>0206城市停车场</v>
          </cell>
          <cell r="I141" t="str">
            <v>0406停车场建设</v>
          </cell>
          <cell r="J141" t="str">
            <v>未开工</v>
          </cell>
          <cell r="K141" t="str">
            <v>2021</v>
          </cell>
          <cell r="L141">
            <v>2</v>
          </cell>
          <cell r="M141" t="str">
            <v>2021-06</v>
          </cell>
          <cell r="N141" t="str">
            <v>2022-06</v>
          </cell>
          <cell r="O141" t="str">
            <v>南澳县交通运输局</v>
          </cell>
          <cell r="P141" t="str">
            <v>1101公路水路运输部门</v>
          </cell>
          <cell r="Q141" t="str">
            <v>P21440523-0002</v>
          </cell>
        </row>
        <row r="142">
          <cell r="E142" t="str">
            <v>南澳县旅游集散中心建设项目</v>
          </cell>
          <cell r="F142" t="str">
            <v>1.新建大桥头游客中心及标配停车场，其中游客中心共三层，总面积4500平方米；标配停车场拟设置大车车位10个，小车车位108个，配套快速充电桩36个。2.新建全岛8个临时停车场及配套设施，分别为：大桥侧43亩停车场，宋井路口停车场，云澳中心渔港停车场，万绿苑停车场、走马埔停车场、青澳湾停车场、体育广场停车场、长山尾渡口停车场，每个停车场配套智能道闸并进行停车划线及标牌标识建设。3.新建全岛简易站亭共30对，以及全岛交通标识更新建设。4.配置旅游观光巴士（大、中、小）、新建县城客运枢纽。
</v>
          </cell>
          <cell r="G142" t="str">
            <v>南澳县文化广电旅游体育局</v>
          </cell>
          <cell r="H142" t="str">
            <v>0604文化旅游</v>
          </cell>
          <cell r="I142" t="str">
            <v>1101文化旅游</v>
          </cell>
          <cell r="J142" t="str">
            <v>未开工</v>
          </cell>
          <cell r="K142" t="str">
            <v>2021</v>
          </cell>
          <cell r="L142">
            <v>3</v>
          </cell>
          <cell r="M142" t="str">
            <v>2021-12</v>
          </cell>
          <cell r="N142" t="str">
            <v>2023-06</v>
          </cell>
          <cell r="O142" t="str">
            <v>南澳县文化广电旅游体育局</v>
          </cell>
          <cell r="P142" t="str">
            <v>0599其他文化体育与传媒部门</v>
          </cell>
          <cell r="Q142" t="str">
            <v>P21440523-0005</v>
          </cell>
        </row>
        <row r="143">
          <cell r="E143" t="str">
            <v>南澳县文化广场改造工程项目</v>
          </cell>
          <cell r="F143" t="str">
            <v>规划用地面积10987.865平方米，地下室建筑面积8958.8平方米，车位278个。包括时代欢腾广场、露天剧院广场、树池、表演舞台及配套用房、长凳、休闲小径特色廊架、小车及摩托车停车位、地下车库等，作为人防应急庇护所。
</v>
          </cell>
          <cell r="G143" t="str">
            <v>南澳县文化广电旅游体育局</v>
          </cell>
          <cell r="H143" t="str">
            <v>0604文化旅游</v>
          </cell>
          <cell r="I143" t="str">
            <v>1101文化旅游</v>
          </cell>
          <cell r="J143" t="str">
            <v>未开工</v>
          </cell>
          <cell r="K143" t="str">
            <v>2021</v>
          </cell>
          <cell r="L143">
            <v>3</v>
          </cell>
          <cell r="M143" t="str">
            <v>2021-06</v>
          </cell>
          <cell r="N143" t="str">
            <v>2023-03</v>
          </cell>
          <cell r="O143" t="str">
            <v>南澳县文化广电旅游体育局</v>
          </cell>
          <cell r="P143" t="str">
            <v>0599其他文化体育与传媒部门</v>
          </cell>
          <cell r="Q143" t="str">
            <v>P21440523-0004</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统计表 - 对应O列，分批次"/>
      <sheetName val="按项目-明细表"/>
      <sheetName val="基础数据"/>
      <sheetName val="2012-2015"/>
      <sheetName val="2016-2019（十三五）"/>
      <sheetName val="2020"/>
      <sheetName val="2021"/>
      <sheetName val="2022"/>
      <sheetName val="统计表"/>
      <sheetName val="分月支出"/>
      <sheetName val="项目明细表（新）"/>
      <sheetName val="项目明细表（新-去重）"/>
      <sheetName val="开工状态"/>
      <sheetName val="债券总览"/>
      <sheetName val="20年"/>
      <sheetName val="21年"/>
      <sheetName val="22年"/>
    </sheetNames>
    <sheetDataSet>
      <sheetData sheetId="0"/>
      <sheetData sheetId="1"/>
      <sheetData sheetId="2"/>
      <sheetData sheetId="3"/>
      <sheetData sheetId="4"/>
      <sheetData sheetId="5"/>
      <sheetData sheetId="6">
        <row r="5">
          <cell r="C5" t="str">
            <v>项目名称</v>
          </cell>
        </row>
        <row r="5">
          <cell r="F5" t="str">
            <v>安排金额</v>
          </cell>
        </row>
        <row r="5">
          <cell r="P5" t="str">
            <v>债券名称</v>
          </cell>
        </row>
        <row r="7">
          <cell r="F7">
            <v>8000</v>
          </cell>
        </row>
        <row r="8">
          <cell r="F8">
            <v>0</v>
          </cell>
        </row>
        <row r="9">
          <cell r="C9" t="str">
            <v>南澳县渔民转产转业科研培训基地填海工程</v>
          </cell>
        </row>
        <row r="9">
          <cell r="F9">
            <v>10500</v>
          </cell>
        </row>
        <row r="9">
          <cell r="P9" t="str">
            <v>2021年广东省农林水利专项债券（二期）--2021年广东省政府专项债券（十期）</v>
          </cell>
        </row>
        <row r="10">
          <cell r="C10" t="str">
            <v>汕头市新溪污水处理厂二期（龙珠迁建）污水转输干管工程</v>
          </cell>
        </row>
        <row r="10">
          <cell r="F10">
            <v>4600</v>
          </cell>
        </row>
        <row r="10">
          <cell r="P10" t="str">
            <v>2021年广东省生态环保专项债券（三期）--2021年广东省政府专项债券（十四期）</v>
          </cell>
        </row>
        <row r="11">
          <cell r="C11" t="str">
            <v>汕头市乌桥岛棚户区改造项目</v>
          </cell>
        </row>
        <row r="11">
          <cell r="F11">
            <v>7000</v>
          </cell>
        </row>
        <row r="11">
          <cell r="P11" t="str">
            <v>2021年广东省棚改专项债券（一期）--2021年广东省政府专项债券（二十五期）</v>
          </cell>
        </row>
        <row r="12">
          <cell r="C12" t="str">
            <v>汕头综合保税区基础和监管设施建设项目</v>
          </cell>
        </row>
        <row r="12">
          <cell r="F12">
            <v>1500</v>
          </cell>
        </row>
        <row r="12">
          <cell r="P12" t="str">
            <v> 2021年广东省市政和产业园区基础设施专项债券（三期）--2021年广东省政府专项债券（二十二期） </v>
          </cell>
        </row>
        <row r="13">
          <cell r="C13" t="str">
            <v>汕头市中心医院易地重建项目（重大疫情救治基地）</v>
          </cell>
        </row>
        <row r="13">
          <cell r="F13">
            <v>12000</v>
          </cell>
        </row>
        <row r="13">
          <cell r="P13" t="str">
            <v>2021年广东省民生服务专项债券（四期）--2021年广东省政府专项债券（十八期）</v>
          </cell>
        </row>
        <row r="14">
          <cell r="C14" t="str">
            <v>汕头市第二人民医院改扩建住院综合大楼（应急大楼）建设项目</v>
          </cell>
        </row>
        <row r="14">
          <cell r="F14">
            <v>5400</v>
          </cell>
        </row>
        <row r="14">
          <cell r="P14" t="str">
            <v>2021年广东省民生服务专项债券（三期）--2021年广东省政府专项债券（十七期）</v>
          </cell>
        </row>
        <row r="15">
          <cell r="C15" t="str">
            <v>汕头市中医医院易地扩建项目</v>
          </cell>
        </row>
        <row r="15">
          <cell r="F15">
            <v>6000</v>
          </cell>
        </row>
        <row r="15">
          <cell r="P15" t="str">
            <v>2021年广东省民生服务专项债券（四期）--2021年广东省政府专项债券（十八期）</v>
          </cell>
        </row>
        <row r="16">
          <cell r="C16" t="str">
            <v>南澳县旅游管理服务基地填海工程</v>
          </cell>
        </row>
        <row r="16">
          <cell r="F16">
            <v>8500</v>
          </cell>
        </row>
        <row r="16">
          <cell r="P16" t="str">
            <v>2021年广东省民生服务专项债券（二期）--2021年广东省政府专项债券（十六期）</v>
          </cell>
        </row>
        <row r="17">
          <cell r="C17" t="str">
            <v>汕头市沈海高速中阳大道出入口改造工程</v>
          </cell>
        </row>
        <row r="17">
          <cell r="F17">
            <v>5000</v>
          </cell>
        </row>
        <row r="17">
          <cell r="P17" t="str">
            <v>2021年广东省政府一般债券（四期）</v>
          </cell>
        </row>
        <row r="18">
          <cell r="C18" t="str">
            <v>长平路、华山路升级改造工程</v>
          </cell>
        </row>
        <row r="18">
          <cell r="F18">
            <v>5000</v>
          </cell>
        </row>
        <row r="18">
          <cell r="P18" t="str">
            <v>2021年广东省政府一般债券（四期）</v>
          </cell>
        </row>
        <row r="19">
          <cell r="C19" t="str">
            <v>中山路（民族路-中泰立交）环境品质提升改造工程项目</v>
          </cell>
        </row>
        <row r="19">
          <cell r="F19">
            <v>5000</v>
          </cell>
        </row>
        <row r="19">
          <cell r="P19" t="str">
            <v>2021年广东省政府一般债券（四期）</v>
          </cell>
        </row>
        <row r="20">
          <cell r="C20" t="str">
            <v>亚青会举办城市功能优化提升工程-泰山路黄河路昆仑山路天山北路等市政道路改造项目</v>
          </cell>
        </row>
        <row r="20">
          <cell r="F20">
            <v>11000</v>
          </cell>
        </row>
        <row r="20">
          <cell r="P20" t="str">
            <v>2021年广东省政府一般债券（四期）</v>
          </cell>
        </row>
        <row r="21">
          <cell r="C21" t="str">
            <v>黄河路（泰山路-东厦路）快速化升级改造工程</v>
          </cell>
        </row>
        <row r="21">
          <cell r="F21">
            <v>5000</v>
          </cell>
        </row>
        <row r="21">
          <cell r="P21" t="str">
            <v>2021年广东省政府一般债券（四期）</v>
          </cell>
        </row>
        <row r="22">
          <cell r="C22" t="str">
            <v>汕头市海门湾桥闸和练江水闸重建工程</v>
          </cell>
        </row>
        <row r="22">
          <cell r="F22">
            <v>5400</v>
          </cell>
        </row>
        <row r="22">
          <cell r="P22" t="str">
            <v>2021年广东省政府一般债券（四期）</v>
          </cell>
        </row>
        <row r="23">
          <cell r="C23" t="str">
            <v>汕头市金山中学田径运动场（第三届亚青会足球训练场）改造工程</v>
          </cell>
        </row>
        <row r="23">
          <cell r="F23">
            <v>3000</v>
          </cell>
        </row>
        <row r="23">
          <cell r="P23" t="str">
            <v>2021年广东省政府一般债券（四期）</v>
          </cell>
        </row>
        <row r="24">
          <cell r="C24" t="str">
            <v>汕头市第二中学金凤半岛（一期）建设项目</v>
          </cell>
        </row>
        <row r="24">
          <cell r="F24">
            <v>3000</v>
          </cell>
        </row>
        <row r="24">
          <cell r="P24" t="str">
            <v>2021年广东省政府一般债券（四期）</v>
          </cell>
        </row>
        <row r="25">
          <cell r="C25" t="str">
            <v>汕头市龙湖沟污水主干管上岸工程</v>
          </cell>
        </row>
        <row r="25">
          <cell r="F25">
            <v>3000</v>
          </cell>
        </row>
        <row r="25">
          <cell r="P25" t="str">
            <v>2021年广东省政府一般债券（四期）</v>
          </cell>
        </row>
        <row r="26">
          <cell r="C26" t="str">
            <v>国道324线磊广、河浦路口交通改造工程</v>
          </cell>
        </row>
        <row r="26">
          <cell r="F26">
            <v>3000</v>
          </cell>
        </row>
        <row r="26">
          <cell r="P26" t="str">
            <v>2021年广东省政府一般债券（四期）</v>
          </cell>
        </row>
        <row r="27">
          <cell r="C27" t="str">
            <v>省道233线潮汕路（金湖路—潮州交界）地方配套改造工程</v>
          </cell>
        </row>
        <row r="27">
          <cell r="F27">
            <v>5000</v>
          </cell>
        </row>
        <row r="27">
          <cell r="P27" t="str">
            <v>2021年广东省政府一般债券（四期）</v>
          </cell>
        </row>
        <row r="28">
          <cell r="C28" t="str">
            <v>国道324线迎宾路口至春源工业村路段路面改造和地方配套工程</v>
          </cell>
        </row>
        <row r="28">
          <cell r="F28">
            <v>5000</v>
          </cell>
        </row>
        <row r="28">
          <cell r="P28" t="str">
            <v>2021年广东省政府一般债券（四期）</v>
          </cell>
        </row>
        <row r="29">
          <cell r="C29" t="str">
            <v>国道206线大学路（揭阳交界—潮汕路）地方配套改造工程</v>
          </cell>
        </row>
        <row r="29">
          <cell r="F29">
            <v>5000</v>
          </cell>
        </row>
        <row r="29">
          <cell r="P29" t="str">
            <v>2021年广东省政府一般债券（四期）</v>
          </cell>
        </row>
        <row r="30">
          <cell r="C30" t="str">
            <v>南澳县旅游管理服务基地填海工程</v>
          </cell>
        </row>
        <row r="30">
          <cell r="F30">
            <v>10500</v>
          </cell>
        </row>
        <row r="30">
          <cell r="P30" t="str">
            <v>2021年广东省民生服务专项债券（六期）--2021年广东省政府专项债券（四十三期）</v>
          </cell>
        </row>
        <row r="31">
          <cell r="C31" t="str">
            <v>汕头市中医医院易地扩建项目</v>
          </cell>
        </row>
        <row r="31">
          <cell r="F31">
            <v>2000</v>
          </cell>
        </row>
        <row r="31">
          <cell r="P31" t="str">
            <v>2021年广东省民生服务专项债券（八期）--2021年广东省政府专项债券（四十五期）</v>
          </cell>
        </row>
        <row r="32">
          <cell r="C32" t="str">
            <v>汕头市新溪污水处理厂二期（龙珠迁建）污水转输干管工程</v>
          </cell>
        </row>
        <row r="32">
          <cell r="F32">
            <v>400</v>
          </cell>
        </row>
        <row r="32">
          <cell r="P32" t="str">
            <v>2021年广东省生态环保专项债券（六期）--2021年广东省政府专项债券（四十一期）</v>
          </cell>
        </row>
        <row r="33">
          <cell r="C33" t="str">
            <v>汕头市第二人民医院改扩建住院综合大楼（应急大楼）建设项目</v>
          </cell>
        </row>
        <row r="33">
          <cell r="F33">
            <v>1600</v>
          </cell>
        </row>
        <row r="33">
          <cell r="P33" t="str">
            <v>2021年广东省民生服务专项债券（七期）--2021年广东省政府专项债券（四十四期）</v>
          </cell>
        </row>
        <row r="34">
          <cell r="C34" t="str">
            <v>南澳县渔民转产转业科研培训基地填海工程</v>
          </cell>
        </row>
        <row r="34">
          <cell r="F34">
            <v>5500</v>
          </cell>
        </row>
        <row r="34">
          <cell r="P34" t="str">
            <v>2021年广东省农林水利专项债券（五期）--2021年广东省政府专项债券（三十七期）</v>
          </cell>
        </row>
        <row r="35">
          <cell r="C35" t="str">
            <v>汕头市中心医院易地重建项目（重大疫情救治基地）</v>
          </cell>
        </row>
        <row r="35">
          <cell r="F35">
            <v>11000</v>
          </cell>
        </row>
        <row r="35">
          <cell r="P35" t="str">
            <v>2021年广东省民生服务专项债券（八期）--2021年广东省政府专项债券（四十五期）</v>
          </cell>
        </row>
        <row r="36">
          <cell r="C36" t="str">
            <v>汕头市海门湾桥闸和练江水闸重建工程</v>
          </cell>
        </row>
        <row r="36">
          <cell r="F36">
            <v>1600</v>
          </cell>
        </row>
        <row r="36">
          <cell r="P36" t="str">
            <v>2021年广东省政府一般债券（七期）</v>
          </cell>
        </row>
        <row r="37">
          <cell r="C37" t="str">
            <v>黄河路（泰山路-东厦路）快速化升级改造工程</v>
          </cell>
        </row>
        <row r="37">
          <cell r="F37">
            <v>4000</v>
          </cell>
        </row>
        <row r="37">
          <cell r="P37" t="str">
            <v>2021年广东省政府一般债券（八期）</v>
          </cell>
        </row>
        <row r="38">
          <cell r="C38" t="str">
            <v>汕头市沈海高速中阳大道出入口改造工程</v>
          </cell>
        </row>
        <row r="38">
          <cell r="F38">
            <v>3000</v>
          </cell>
        </row>
        <row r="38">
          <cell r="P38" t="str">
            <v>2021年广东省政府一般债券（八期）</v>
          </cell>
        </row>
        <row r="39">
          <cell r="C39" t="str">
            <v>国道324线磊广、河浦路口交通改造工程</v>
          </cell>
        </row>
        <row r="39">
          <cell r="F39">
            <v>3000</v>
          </cell>
        </row>
        <row r="39">
          <cell r="P39" t="str">
            <v>2021年广东省政府一般债券（八期）</v>
          </cell>
        </row>
        <row r="40">
          <cell r="C40" t="str">
            <v>亚青会举办城市功能优化提升工程-泰山路黄河路昆仑山路天山北路等市政道路改造项目</v>
          </cell>
        </row>
        <row r="40">
          <cell r="F40">
            <v>3000</v>
          </cell>
        </row>
        <row r="40">
          <cell r="P40" t="str">
            <v>2021年广东省政府一般债券（八期）</v>
          </cell>
        </row>
        <row r="41">
          <cell r="C41" t="str">
            <v>省道233线潮汕路（金湖路—潮州交界）地方配套改造工程</v>
          </cell>
        </row>
        <row r="41">
          <cell r="F41">
            <v>1000</v>
          </cell>
        </row>
        <row r="41">
          <cell r="P41" t="str">
            <v>2021年广东省政府一般债券（八期）</v>
          </cell>
        </row>
        <row r="42">
          <cell r="C42" t="str">
            <v>海滨路东延(二期)工程及滨海空间新建工程-海滨路（黄山路-东海岸大道）先行启动段工程</v>
          </cell>
        </row>
        <row r="42">
          <cell r="F42">
            <v>3000</v>
          </cell>
        </row>
        <row r="42">
          <cell r="P42" t="str">
            <v>2021年广东省政府一般债券（八期）</v>
          </cell>
        </row>
        <row r="43">
          <cell r="C43" t="str">
            <v>汕头市人民广场改扩建及地下停车场等配套服务设施建设项目</v>
          </cell>
        </row>
        <row r="43">
          <cell r="F43">
            <v>10000</v>
          </cell>
        </row>
        <row r="43">
          <cell r="P43" t="str">
            <v>2021年广东省政府专项债券（六十五期）</v>
          </cell>
        </row>
        <row r="44">
          <cell r="C44" t="str">
            <v>汕头市乌桥岛棚户区改造项目</v>
          </cell>
        </row>
        <row r="44">
          <cell r="F44">
            <v>3000</v>
          </cell>
        </row>
        <row r="44">
          <cell r="P44" t="str">
            <v>2021年广东省棚改专项债券（三期）--2021年广东省政府专项债券（六十九期）</v>
          </cell>
        </row>
        <row r="45">
          <cell r="C45" t="str">
            <v>汕头综合保税区基础和监管设施建设项目</v>
          </cell>
        </row>
        <row r="45">
          <cell r="F45">
            <v>1000</v>
          </cell>
        </row>
        <row r="45">
          <cell r="P45" t="str">
            <v>2021年广东省政府专项债券（六十八期）</v>
          </cell>
        </row>
        <row r="46">
          <cell r="C46" t="str">
            <v>汕头市侨韵文化旅游商业带项目</v>
          </cell>
        </row>
        <row r="46">
          <cell r="F46">
            <v>40000</v>
          </cell>
        </row>
        <row r="46">
          <cell r="P46" t="str">
            <v>2021年广东省政府专项债券（六十七期）</v>
          </cell>
        </row>
        <row r="47">
          <cell r="C47" t="str">
            <v>汕粮广澳粮库（军粮供应区域配送中心）项目一期</v>
          </cell>
        </row>
        <row r="47">
          <cell r="F47">
            <v>6000</v>
          </cell>
        </row>
        <row r="47">
          <cell r="P47" t="str">
            <v>2021年广东省政府专项债券（六十八期）</v>
          </cell>
        </row>
        <row r="48">
          <cell r="C48" t="str">
            <v>汕头高新区中以（汕头）科技创新合作区（5G产业平台）配套设施建设</v>
          </cell>
        </row>
        <row r="48">
          <cell r="F48">
            <v>10000</v>
          </cell>
        </row>
        <row r="48">
          <cell r="P48" t="str">
            <v>2021年广东省政府专项债券（六十六期）</v>
          </cell>
        </row>
        <row r="49">
          <cell r="C49" t="str">
            <v>第三届亚青会汕头市人民体育场改造工程</v>
          </cell>
        </row>
        <row r="49">
          <cell r="F49">
            <v>16000</v>
          </cell>
        </row>
        <row r="49">
          <cell r="P49" t="str">
            <v>2021年广东省政府专项债券（六十七期）</v>
          </cell>
        </row>
        <row r="50">
          <cell r="C50" t="str">
            <v>汕头幼儿师范高等专科学校建设项目</v>
          </cell>
        </row>
        <row r="50">
          <cell r="F50">
            <v>8000</v>
          </cell>
        </row>
        <row r="50">
          <cell r="P50" t="str">
            <v>2021年广东省政府专项债券（六十七期）</v>
          </cell>
        </row>
        <row r="51">
          <cell r="C51" t="str">
            <v>汕头高铁站枢纽一体化工程</v>
          </cell>
        </row>
        <row r="51">
          <cell r="F51">
            <v>65000</v>
          </cell>
        </row>
        <row r="51">
          <cell r="P51" t="str">
            <v>2021年广东省政府专项债券（六十七期）</v>
          </cell>
        </row>
        <row r="52">
          <cell r="C52" t="str">
            <v>汕头市中心医院易地重建项目（重大疫情救治基地）</v>
          </cell>
        </row>
        <row r="52">
          <cell r="F52">
            <v>5000</v>
          </cell>
        </row>
        <row r="52">
          <cell r="P52" t="str">
            <v>2021年广东省政府专项债券（六十七期）</v>
          </cell>
        </row>
        <row r="53">
          <cell r="C53" t="str">
            <v>汕头市第二人民医院改扩建住院综合大楼（应急大楼）建设项目</v>
          </cell>
        </row>
        <row r="53">
          <cell r="F53">
            <v>1000</v>
          </cell>
        </row>
        <row r="53">
          <cell r="P53" t="str">
            <v>2021年广东省政府专项债券（六十五期）</v>
          </cell>
        </row>
        <row r="54">
          <cell r="C54" t="str">
            <v>汕头市妇幼保健院易地扩建项目</v>
          </cell>
        </row>
        <row r="54">
          <cell r="F54">
            <v>5000</v>
          </cell>
        </row>
        <row r="54">
          <cell r="P54" t="str">
            <v>2021年广东省政府专项债券（六十五期）</v>
          </cell>
        </row>
        <row r="55">
          <cell r="C55" t="str">
            <v>汕头市中医医院易地扩建项目</v>
          </cell>
        </row>
        <row r="55">
          <cell r="F55">
            <v>4800</v>
          </cell>
        </row>
        <row r="55">
          <cell r="P55" t="str">
            <v>2021年广东省政府专项债券（六十七期）</v>
          </cell>
        </row>
        <row r="56">
          <cell r="C56" t="str">
            <v>粤东物资储备中心建设项目</v>
          </cell>
        </row>
        <row r="56">
          <cell r="F56">
            <v>2200</v>
          </cell>
        </row>
        <row r="56">
          <cell r="P56" t="str">
            <v>2021年广东省政府专项债券（六十七期）</v>
          </cell>
        </row>
        <row r="57">
          <cell r="C57" t="str">
            <v>汕头市公共卫生医学中心新建项目</v>
          </cell>
        </row>
        <row r="57">
          <cell r="F57">
            <v>15000</v>
          </cell>
        </row>
        <row r="57">
          <cell r="P57" t="str">
            <v>2021年广东省政府专项债券（六十五期）</v>
          </cell>
        </row>
        <row r="58">
          <cell r="C58" t="str">
            <v>第三届亚青会汕头市游泳跳水馆改建项目（汕头市体育运动学校）</v>
          </cell>
        </row>
        <row r="58">
          <cell r="F58">
            <v>40000</v>
          </cell>
        </row>
        <row r="58">
          <cell r="P58" t="str">
            <v>2021年广东省政府专项债券（六十七期）</v>
          </cell>
        </row>
        <row r="59">
          <cell r="C59" t="str">
            <v>汕头大学东校区暨亚青会场馆项目（三期）</v>
          </cell>
        </row>
        <row r="59">
          <cell r="F59">
            <v>35000</v>
          </cell>
        </row>
        <row r="59">
          <cell r="P59" t="str">
            <v>2021年广东省政府专项债券（六十七期）</v>
          </cell>
        </row>
        <row r="60">
          <cell r="C60" t="str">
            <v>南澳县旅游管理服务基地填海工程</v>
          </cell>
        </row>
        <row r="60">
          <cell r="F60">
            <v>1000</v>
          </cell>
        </row>
        <row r="60">
          <cell r="P60" t="str">
            <v>2021年广东省政府专项债券（六十四期）</v>
          </cell>
        </row>
        <row r="61">
          <cell r="C61" t="str">
            <v>汕头高新区莲塘工业区基础设施及污水管网升级改造</v>
          </cell>
        </row>
        <row r="61">
          <cell r="F61">
            <v>3950</v>
          </cell>
        </row>
        <row r="61">
          <cell r="P61" t="str">
            <v>2021年广东省政府专项债券（六十六期）</v>
          </cell>
        </row>
        <row r="62">
          <cell r="C62" t="str">
            <v>汕头大学·香港中文大学联合汕头国际眼科中心易地扩建项目</v>
          </cell>
        </row>
        <row r="62">
          <cell r="F62">
            <v>5350</v>
          </cell>
        </row>
        <row r="62">
          <cell r="P62" t="str">
            <v>2021年广东省政府专项债券（六十七期）</v>
          </cell>
        </row>
        <row r="63">
          <cell r="C63" t="str">
            <v>汕头小公园开埠区修复改造（二期）工程项目</v>
          </cell>
        </row>
        <row r="63">
          <cell r="F63">
            <v>5000</v>
          </cell>
        </row>
        <row r="63">
          <cell r="P63" t="str">
            <v>2021年广东省政府专项债券（六十五期）</v>
          </cell>
        </row>
        <row r="64">
          <cell r="C64" t="str">
            <v>汕头市第二人民医院改扩建住院综合大楼（应急大楼）建设项目</v>
          </cell>
        </row>
        <row r="64">
          <cell r="F64">
            <v>2000</v>
          </cell>
        </row>
        <row r="64">
          <cell r="P64" t="str">
            <v>2021年广东省政府专项债券（七十五期）</v>
          </cell>
        </row>
        <row r="65">
          <cell r="C65" t="str">
            <v>汕头大学精神卫生中心综合住院楼项目</v>
          </cell>
        </row>
        <row r="65">
          <cell r="F65">
            <v>5000</v>
          </cell>
        </row>
        <row r="65">
          <cell r="P65" t="str">
            <v>2021年广东省政府专项债券（七十五期）</v>
          </cell>
        </row>
        <row r="66">
          <cell r="C66" t="str">
            <v>汕头市内海湾（原老港务码头段）文化休闲及商业服务中心项目</v>
          </cell>
        </row>
        <row r="66">
          <cell r="F66">
            <v>8000</v>
          </cell>
        </row>
        <row r="66">
          <cell r="P66" t="str">
            <v>2021年广东省政府专项债券（七十五期）</v>
          </cell>
        </row>
        <row r="67">
          <cell r="C67" t="str">
            <v>汕头大学·香港中文大学联合汕头国际眼科中心易地扩建项目</v>
          </cell>
        </row>
        <row r="67">
          <cell r="F67">
            <v>4650</v>
          </cell>
        </row>
        <row r="67">
          <cell r="P67" t="str">
            <v>2021年广东省政府专项债券（七十六期）</v>
          </cell>
        </row>
        <row r="68">
          <cell r="C68" t="str">
            <v>汕头市公共卫生医学中心新建项目</v>
          </cell>
        </row>
        <row r="68">
          <cell r="F68">
            <v>13700</v>
          </cell>
        </row>
        <row r="68">
          <cell r="P68" t="str">
            <v>2021年广东省政府专项债券（七十六期）</v>
          </cell>
        </row>
        <row r="69">
          <cell r="C69" t="str">
            <v>汕粮广澳粮库（军粮供应区域配送中心）项目一期</v>
          </cell>
        </row>
        <row r="69">
          <cell r="F69">
            <v>8000</v>
          </cell>
        </row>
        <row r="69">
          <cell r="P69" t="str">
            <v>2021年广东省政府专项债券（七十六期）</v>
          </cell>
        </row>
        <row r="70">
          <cell r="C70" t="str">
            <v>汕头市妇幼保健院易地扩建项目</v>
          </cell>
        </row>
        <row r="70">
          <cell r="F70">
            <v>5000</v>
          </cell>
        </row>
        <row r="70">
          <cell r="P70" t="str">
            <v>2021年广东省政府专项债券（七十五期）</v>
          </cell>
        </row>
        <row r="71">
          <cell r="C71" t="str">
            <v>汕头高新区莲塘工业区基础设施及污水管网升级改造</v>
          </cell>
        </row>
        <row r="71">
          <cell r="F71">
            <v>1050</v>
          </cell>
        </row>
        <row r="71">
          <cell r="P71" t="str">
            <v>2021年广东省政府专项债券（八十五期）</v>
          </cell>
        </row>
        <row r="72">
          <cell r="C72" t="str">
            <v>汕头市人民广场改扩建及地下停车场等配套服务设施建设项目</v>
          </cell>
        </row>
        <row r="72">
          <cell r="F72">
            <v>2000</v>
          </cell>
        </row>
        <row r="72">
          <cell r="P72" t="str">
            <v>2021年广东省政府专项债券（八十五期）</v>
          </cell>
        </row>
        <row r="73">
          <cell r="C73" t="str">
            <v>汕头综合保税区基础和监管设施建设项目</v>
          </cell>
        </row>
        <row r="73">
          <cell r="F73">
            <v>2500</v>
          </cell>
        </row>
        <row r="73">
          <cell r="P73" t="str">
            <v>2021年广东省政府专项债券（八十六期）</v>
          </cell>
        </row>
        <row r="74">
          <cell r="C74" t="str">
            <v>汕头小公园开埠区修复改造（二期）工程项目</v>
          </cell>
        </row>
        <row r="74">
          <cell r="F74">
            <v>3000</v>
          </cell>
        </row>
        <row r="74">
          <cell r="P74" t="str">
            <v>2021年广东省政府专项债券（八十五期）</v>
          </cell>
        </row>
        <row r="75">
          <cell r="C75" t="str">
            <v>新建广梅汕铁路汕头站至广澳港区铁路</v>
          </cell>
        </row>
        <row r="75">
          <cell r="F75">
            <v>5000</v>
          </cell>
        </row>
        <row r="75">
          <cell r="P75" t="str">
            <v>2021年广东省政府专项债券（八十六期）</v>
          </cell>
        </row>
        <row r="76">
          <cell r="C76" t="str">
            <v>汕头市公共卫生医学中心新建项目</v>
          </cell>
        </row>
        <row r="76">
          <cell r="F76">
            <v>11300</v>
          </cell>
        </row>
        <row r="76">
          <cell r="P76" t="str">
            <v>2021年广东省政府专项债券（八十六期）</v>
          </cell>
        </row>
        <row r="77">
          <cell r="C77" t="str">
            <v>汕头市中心医院易地重建项目（重大疫情救治基地）</v>
          </cell>
        </row>
        <row r="77">
          <cell r="F77">
            <v>20000</v>
          </cell>
        </row>
        <row r="77">
          <cell r="P77" t="str">
            <v>2021年广东省政府专项债券（八十六期）</v>
          </cell>
        </row>
        <row r="78">
          <cell r="C78" t="str">
            <v>汕头高铁站枢纽一体化工程</v>
          </cell>
        </row>
        <row r="78">
          <cell r="F78">
            <v>20000</v>
          </cell>
        </row>
        <row r="78">
          <cell r="P78" t="str">
            <v>2021年广东省政府专项债券（八十六期）</v>
          </cell>
        </row>
        <row r="79">
          <cell r="F79">
            <v>8000</v>
          </cell>
        </row>
        <row r="80">
          <cell r="F80">
            <v>0</v>
          </cell>
        </row>
        <row r="81">
          <cell r="C81" t="str">
            <v>昆仑山路（汕汾路-中阳大道）改造工程项目</v>
          </cell>
        </row>
        <row r="81">
          <cell r="F81">
            <v>25000</v>
          </cell>
        </row>
        <row r="81">
          <cell r="P81" t="str">
            <v> 2021年广东省市政和产业园区基础设施专项债券（三期）--2021年广东省政府专项债券（二十二期） </v>
          </cell>
        </row>
        <row r="82">
          <cell r="C82" t="str">
            <v>汕头市新溪污水处理厂截污干管接驳工程</v>
          </cell>
        </row>
        <row r="82">
          <cell r="F82">
            <v>1000</v>
          </cell>
        </row>
        <row r="82">
          <cell r="P82" t="str">
            <v>2021年广东省政府一般债券（四期）</v>
          </cell>
        </row>
        <row r="83">
          <cell r="C83" t="str">
            <v>汕头市龙湖区农村生活污水处理及雨污分流系统建设项目</v>
          </cell>
        </row>
        <row r="83">
          <cell r="F83">
            <v>12000</v>
          </cell>
        </row>
        <row r="83">
          <cell r="P83" t="str">
            <v>2021年广东省政府一般债券（四期）</v>
          </cell>
        </row>
        <row r="84">
          <cell r="C84" t="str">
            <v>昆仑山路（汕汾路-中阳大道）改造工程项目</v>
          </cell>
        </row>
        <row r="84">
          <cell r="F84">
            <v>13000</v>
          </cell>
        </row>
        <row r="84">
          <cell r="P84" t="str">
            <v>2021年广东省市政和产业园区基础设施专项债券（六期）--2021年广东省政府专项债券（四十九期）</v>
          </cell>
        </row>
        <row r="85">
          <cell r="C85" t="str">
            <v>汕头市新溪污水处理厂截污干管接驳工程</v>
          </cell>
        </row>
        <row r="85">
          <cell r="F85">
            <v>3000</v>
          </cell>
        </row>
        <row r="85">
          <cell r="P85" t="str">
            <v>2021年广东省政府一般债券（八期）</v>
          </cell>
        </row>
        <row r="86">
          <cell r="C86" t="str">
            <v>汕头市龙湖区农村生活污水处理及雨污分流系统建设项目</v>
          </cell>
        </row>
        <row r="86">
          <cell r="F86">
            <v>2000</v>
          </cell>
        </row>
        <row r="86">
          <cell r="P86" t="str">
            <v>2021年广东省政府一般债券（八期）</v>
          </cell>
        </row>
        <row r="87">
          <cell r="C87" t="str">
            <v>昆仑山路（汕汾路-中阳大道）改造工程项目</v>
          </cell>
        </row>
        <row r="87">
          <cell r="F87">
            <v>10750</v>
          </cell>
        </row>
        <row r="87">
          <cell r="P87" t="str">
            <v>2021年广东省政府专项债券（六十八期）</v>
          </cell>
        </row>
        <row r="88">
          <cell r="C88" t="str">
            <v>广东省汕头市龙湖现代产业园基础设施项目</v>
          </cell>
        </row>
        <row r="88">
          <cell r="F88">
            <v>20000</v>
          </cell>
        </row>
        <row r="88">
          <cell r="P88" t="str">
            <v>2021年广东省政府专项债券（六十八期）</v>
          </cell>
        </row>
        <row r="89">
          <cell r="C89" t="str">
            <v>红坟关沟渠—上溪仔沟样板河道建设工程</v>
          </cell>
        </row>
        <row r="89">
          <cell r="F89">
            <v>3750</v>
          </cell>
        </row>
        <row r="89">
          <cell r="P89" t="str">
            <v>2021年广东省政府专项债券（六十七期）</v>
          </cell>
        </row>
        <row r="90">
          <cell r="C90" t="str">
            <v>潮汕大桥工程</v>
          </cell>
        </row>
        <row r="90">
          <cell r="F90">
            <v>5500</v>
          </cell>
        </row>
        <row r="90">
          <cell r="P90" t="str">
            <v>2021年广东省政府专项债券（六十七期）</v>
          </cell>
        </row>
        <row r="91">
          <cell r="C91" t="str">
            <v>红坟关沟渠—上溪仔沟样板河道建设工程</v>
          </cell>
        </row>
        <row r="91">
          <cell r="F91">
            <v>4250</v>
          </cell>
        </row>
        <row r="91">
          <cell r="P91" t="str">
            <v>2021年广东省政府专项债券（七十六期）</v>
          </cell>
        </row>
        <row r="92">
          <cell r="C92" t="str">
            <v>潮汕大桥工程</v>
          </cell>
        </row>
        <row r="92">
          <cell r="F92">
            <v>4500</v>
          </cell>
        </row>
        <row r="92">
          <cell r="P92" t="str">
            <v>2021年广东省政府专项债券（七十六期）</v>
          </cell>
        </row>
        <row r="93">
          <cell r="C93" t="str">
            <v>昆仑山路（汕汾路-中阳大道）改造工程项目</v>
          </cell>
        </row>
        <row r="93">
          <cell r="F93">
            <v>14300</v>
          </cell>
        </row>
        <row r="93">
          <cell r="P93" t="str">
            <v>2021年广东省政府专项债券（七十六期）</v>
          </cell>
        </row>
        <row r="94">
          <cell r="C94" t="str">
            <v>广东省汕头市龙湖现代产业园基础设施项目</v>
          </cell>
        </row>
        <row r="94">
          <cell r="F94">
            <v>51500</v>
          </cell>
        </row>
        <row r="94">
          <cell r="P94" t="str">
            <v>2021年广东省政府专项债券（七十六期）</v>
          </cell>
        </row>
        <row r="95">
          <cell r="C95" t="str">
            <v>昆仑山路（汕汾路-中阳大道）改造工程项目</v>
          </cell>
        </row>
        <row r="95">
          <cell r="F95">
            <v>4950</v>
          </cell>
        </row>
        <row r="95">
          <cell r="P95" t="str">
            <v>2021年广东省政府专项债券（八十六期）</v>
          </cell>
        </row>
        <row r="96">
          <cell r="C96" t="str">
            <v>广东省汕头市龙湖现代产业园基础设施项目</v>
          </cell>
        </row>
        <row r="96">
          <cell r="F96">
            <v>40500</v>
          </cell>
        </row>
        <row r="96">
          <cell r="P96" t="str">
            <v>2021年广东省政府专项债券（八十六期）</v>
          </cell>
        </row>
        <row r="97">
          <cell r="F97">
            <v>0</v>
          </cell>
        </row>
        <row r="98">
          <cell r="C98" t="str">
            <v>汕头金平工业园区基础设施提升工程项目</v>
          </cell>
        </row>
        <row r="98">
          <cell r="F98">
            <v>5000</v>
          </cell>
        </row>
        <row r="98">
          <cell r="P98" t="str">
            <v>2021年广东省市政和产业园区基础设施专项债券（一期）--2021年广东省政府专项债券（二十期）</v>
          </cell>
        </row>
        <row r="99">
          <cell r="C99" t="str">
            <v>汕头市金平区老旧小区改造项目</v>
          </cell>
        </row>
        <row r="99">
          <cell r="F99">
            <v>3000</v>
          </cell>
        </row>
        <row r="99">
          <cell r="P99" t="str">
            <v>2021年广东省保障性安居工程专项债券（一期）--2021年广东省政府专项债券（二十三期）</v>
          </cell>
        </row>
        <row r="100">
          <cell r="C100" t="str">
            <v>金平工业园区现代产业集聚区拓展区市政基础及配套设施建设项目</v>
          </cell>
        </row>
        <row r="100">
          <cell r="F100">
            <v>2000</v>
          </cell>
        </row>
        <row r="100">
          <cell r="P100" t="str">
            <v>2021年广东省市政和产业园区基础设施专项债券（一期）--2021年广东省政府专项债券（二十期）</v>
          </cell>
        </row>
        <row r="101">
          <cell r="C101" t="str">
            <v>金平区电商快递产业园区基础设施建设项目</v>
          </cell>
        </row>
        <row r="101">
          <cell r="F101">
            <v>6000</v>
          </cell>
        </row>
        <row r="101">
          <cell r="P101" t="str">
            <v>2021年广东省市政和产业园区基础设施专项债券（一期）--2021年广东省政府专项债券（二十期）</v>
          </cell>
        </row>
        <row r="102">
          <cell r="C102" t="str">
            <v>第三届亚青会场馆金平区东厦运动场（东厦住宅区文化体育活动中心）改造项目</v>
          </cell>
        </row>
        <row r="102">
          <cell r="F102">
            <v>2675</v>
          </cell>
        </row>
        <row r="102">
          <cell r="P102" t="str">
            <v>2021年广东省政府一般债券（四期）</v>
          </cell>
        </row>
        <row r="103">
          <cell r="C103" t="str">
            <v>金平区农村生活污水治理暨雨污分流系统建设项目</v>
          </cell>
        </row>
        <row r="103">
          <cell r="F103">
            <v>3000</v>
          </cell>
        </row>
        <row r="103">
          <cell r="P103" t="str">
            <v>2021年广东省政府一般债券（四期）</v>
          </cell>
        </row>
        <row r="104">
          <cell r="C104" t="str">
            <v>第三届亚青会场馆金平区东厦运动场（东厦住宅区文化体育活动中心）改造项目</v>
          </cell>
        </row>
        <row r="104">
          <cell r="F104">
            <v>675</v>
          </cell>
        </row>
        <row r="104">
          <cell r="P104" t="str">
            <v>2021年广东省政府一般债券（七期）</v>
          </cell>
        </row>
        <row r="105">
          <cell r="C105" t="str">
            <v>金平区农村生活污水治理暨雨污分流系统建设项目</v>
          </cell>
        </row>
        <row r="105">
          <cell r="F105">
            <v>1000</v>
          </cell>
        </row>
        <row r="105">
          <cell r="P105" t="str">
            <v>2021年广东省政府一般债券（八期）</v>
          </cell>
        </row>
        <row r="106">
          <cell r="C106" t="str">
            <v>东厦片区美食一条街文化旅游配套项目</v>
          </cell>
        </row>
        <row r="106">
          <cell r="F106">
            <v>2400</v>
          </cell>
        </row>
        <row r="106">
          <cell r="P106" t="str">
            <v>2021年广东省政府一般债券（八期）</v>
          </cell>
        </row>
        <row r="107">
          <cell r="C107" t="str">
            <v>汕头金平工业园区基础设施提升工程项目</v>
          </cell>
        </row>
        <row r="107">
          <cell r="F107">
            <v>13427</v>
          </cell>
        </row>
        <row r="107">
          <cell r="P107" t="str">
            <v>2021年广东省政府专项债券（六十三期）</v>
          </cell>
        </row>
        <row r="108">
          <cell r="C108" t="str">
            <v>汕头市金平区老旧小区改造项目</v>
          </cell>
        </row>
        <row r="108">
          <cell r="F108">
            <v>814</v>
          </cell>
        </row>
        <row r="108">
          <cell r="P108" t="str">
            <v>2021年广东省政府专项债券（六十一期）</v>
          </cell>
        </row>
        <row r="109">
          <cell r="C109" t="str">
            <v>金平工业园区现代产业集聚区拓展区市政基础及配套设施建设项目</v>
          </cell>
        </row>
        <row r="109">
          <cell r="F109">
            <v>4500</v>
          </cell>
        </row>
        <row r="109">
          <cell r="P109" t="str">
            <v>2021年广东省政府专项债券（六十三期）</v>
          </cell>
        </row>
        <row r="110">
          <cell r="C110" t="str">
            <v>金平区电商快递产业园区基础设施建设项目</v>
          </cell>
        </row>
        <row r="110">
          <cell r="F110">
            <v>15500</v>
          </cell>
        </row>
        <row r="110">
          <cell r="P110" t="str">
            <v>2021年广东省政府专项债券（六十三期）</v>
          </cell>
        </row>
        <row r="111">
          <cell r="C111" t="str">
            <v>金平工业园区升平二片区道路及配套工程项目</v>
          </cell>
        </row>
        <row r="111">
          <cell r="F111">
            <v>6750</v>
          </cell>
        </row>
        <row r="111">
          <cell r="P111" t="str">
            <v>2021年广东省政府专项债券（六十八期）</v>
          </cell>
        </row>
        <row r="112">
          <cell r="C112" t="str">
            <v>金平区人居环境综合整治项目</v>
          </cell>
        </row>
        <row r="112">
          <cell r="F112">
            <v>3750</v>
          </cell>
        </row>
        <row r="112">
          <cell r="P112" t="str">
            <v>2021年广东省政府专项债券（六十七期）</v>
          </cell>
        </row>
        <row r="113">
          <cell r="C113" t="str">
            <v>金平区鮀浦医院和金平区疾病预防控制中心易地建设项目</v>
          </cell>
        </row>
        <row r="113">
          <cell r="F113">
            <v>750</v>
          </cell>
        </row>
        <row r="113">
          <cell r="P113" t="str">
            <v>2021年广东省政府专项债券（六十四期）</v>
          </cell>
        </row>
        <row r="114">
          <cell r="C114" t="str">
            <v>汕头市金平区叠金排渠、共青围排灌渠、红莲池河三宗污染水体综合治理工程项目</v>
          </cell>
        </row>
        <row r="114">
          <cell r="F114">
            <v>6200</v>
          </cell>
        </row>
        <row r="114">
          <cell r="P114" t="str">
            <v>2021年广东省政府专项债券（六十五期）</v>
          </cell>
        </row>
        <row r="115">
          <cell r="C115" t="str">
            <v>金平区二围排渠、龙洲沟污染水体整治项目</v>
          </cell>
        </row>
        <row r="115">
          <cell r="F115">
            <v>2250</v>
          </cell>
        </row>
        <row r="115">
          <cell r="P115" t="str">
            <v>2021年广东省政府专项债券（六十五期）</v>
          </cell>
        </row>
        <row r="116">
          <cell r="C116" t="str">
            <v>金平区二围排渠、龙洲沟污染水体整治项目</v>
          </cell>
        </row>
        <row r="116">
          <cell r="F116">
            <v>4250</v>
          </cell>
        </row>
        <row r="116">
          <cell r="P116" t="str">
            <v>2021年广东省政府专项债券（七十五期）</v>
          </cell>
        </row>
        <row r="117">
          <cell r="C117" t="str">
            <v>汕头市金平区叠金排渠、共青围排灌渠、红莲池河三宗污染水体综合治理工程项目</v>
          </cell>
        </row>
        <row r="117">
          <cell r="F117">
            <v>1800</v>
          </cell>
        </row>
        <row r="117">
          <cell r="P117" t="str">
            <v>2021年广东省政府专项债券（七十五期）</v>
          </cell>
        </row>
        <row r="118">
          <cell r="C118" t="str">
            <v>第三届亚青会场馆金平区东厦运动场（东厦住宅区文化体育活动中心）改造项目</v>
          </cell>
        </row>
        <row r="118">
          <cell r="F118">
            <v>650</v>
          </cell>
        </row>
        <row r="118">
          <cell r="P118" t="str">
            <v>2021年广东省政府一般债券（十三期）</v>
          </cell>
        </row>
        <row r="119">
          <cell r="C119" t="str">
            <v>东厦片区美食一条街文化旅游配套项目</v>
          </cell>
        </row>
        <row r="119">
          <cell r="F119">
            <v>1600</v>
          </cell>
        </row>
        <row r="119">
          <cell r="P119" t="str">
            <v>2021年广东省政府一般债券（十三期）</v>
          </cell>
        </row>
        <row r="120">
          <cell r="C120" t="str">
            <v>金平区电商快递产业园区基础设施建设项目</v>
          </cell>
        </row>
        <row r="120">
          <cell r="F120">
            <v>500</v>
          </cell>
        </row>
        <row r="120">
          <cell r="P120" t="str">
            <v>2021年广东省政府专项债券（八十三期）</v>
          </cell>
        </row>
        <row r="121">
          <cell r="C121" t="str">
            <v>金平区鮀浦医院和金平区疾病预防控制中心易地建设项目</v>
          </cell>
        </row>
        <row r="121">
          <cell r="F121">
            <v>1250</v>
          </cell>
        </row>
        <row r="121">
          <cell r="P121" t="str">
            <v>2021年广东省政府专项债券（八十四期）</v>
          </cell>
        </row>
        <row r="122">
          <cell r="C122" t="str">
            <v>金平工业园区现代产业集聚区拓展区市政基础及配套设施建设项目</v>
          </cell>
        </row>
        <row r="122">
          <cell r="F122">
            <v>3500</v>
          </cell>
        </row>
        <row r="122">
          <cell r="P122" t="str">
            <v>2021年广东省政府专项债券（八十三期）</v>
          </cell>
        </row>
        <row r="123">
          <cell r="C123" t="str">
            <v>金平工业园区升平二片区道路及配套工程项目</v>
          </cell>
        </row>
        <row r="123">
          <cell r="F123">
            <v>5250</v>
          </cell>
        </row>
        <row r="123">
          <cell r="P123" t="str">
            <v>2021年广东省政府专项债券（八十六期）</v>
          </cell>
        </row>
        <row r="124">
          <cell r="C124" t="str">
            <v>汕头市金平区老旧小区改造项目</v>
          </cell>
        </row>
        <row r="124">
          <cell r="F124">
            <v>6186</v>
          </cell>
        </row>
        <row r="124">
          <cell r="P124" t="str">
            <v>2021年广东省政府专项债券（八十三期）</v>
          </cell>
        </row>
        <row r="125">
          <cell r="C125" t="str">
            <v>金平区人居环境综合整治项目</v>
          </cell>
        </row>
        <row r="125">
          <cell r="F125">
            <v>7250</v>
          </cell>
        </row>
        <row r="125">
          <cell r="P125" t="str">
            <v>2021年广东省政府专项债券（八十六期）</v>
          </cell>
        </row>
        <row r="126">
          <cell r="C126" t="str">
            <v>汕头金平工业园区基础设施提升工程项目</v>
          </cell>
        </row>
        <row r="126">
          <cell r="F126">
            <v>50073</v>
          </cell>
        </row>
        <row r="126">
          <cell r="P126" t="str">
            <v>2021年广东省政府专项债券（八十四期）</v>
          </cell>
        </row>
        <row r="127">
          <cell r="F127">
            <v>0</v>
          </cell>
        </row>
        <row r="128">
          <cell r="C128" t="str">
            <v>濠江区迎亚青会礐石大桥南岸片区及南滨基础设施改造项目</v>
          </cell>
        </row>
        <row r="128">
          <cell r="F128">
            <v>18000</v>
          </cell>
        </row>
        <row r="128">
          <cell r="P128" t="str">
            <v> 2021年广东省市政和产业园区基础设施专项债券（三期）--2021年广东省政府专项债券（二十二期） </v>
          </cell>
        </row>
        <row r="129">
          <cell r="C129" t="str">
            <v>广澳后江乡镇渔港建设项目</v>
          </cell>
        </row>
        <row r="129">
          <cell r="F129">
            <v>6000</v>
          </cell>
        </row>
        <row r="129">
          <cell r="P129" t="str">
            <v>2021年广东省农林水利专项债券（二期）--2021年广东省政府专项债券（十期）</v>
          </cell>
        </row>
        <row r="130">
          <cell r="C130" t="str">
            <v>濠江区乡村振兴示范片项目</v>
          </cell>
        </row>
        <row r="130">
          <cell r="F130">
            <v>2000</v>
          </cell>
        </row>
        <row r="130">
          <cell r="P130" t="str">
            <v>2021年广东省政府一般债券（四期）</v>
          </cell>
        </row>
        <row r="131">
          <cell r="C131" t="str">
            <v>汕头市濠江区城乡雨污分流升级改造项目</v>
          </cell>
        </row>
        <row r="131">
          <cell r="F131">
            <v>3000</v>
          </cell>
        </row>
        <row r="131">
          <cell r="P131" t="str">
            <v>2021年广东省政府一般债券（四期）</v>
          </cell>
        </row>
        <row r="132">
          <cell r="C132" t="str">
            <v>广澳后江乡镇渔港建设项目</v>
          </cell>
        </row>
        <row r="132">
          <cell r="F132">
            <v>1000</v>
          </cell>
        </row>
        <row r="132">
          <cell r="P132" t="str">
            <v>2021年广东省农林水利专项债券（五期）--2021年广东省政府专项债券（三十七期）</v>
          </cell>
        </row>
        <row r="133">
          <cell r="C133" t="str">
            <v>濠江区迎亚青会礐石大桥南岸片区及南滨基础设施改造项目</v>
          </cell>
        </row>
        <row r="133">
          <cell r="F133">
            <v>9000</v>
          </cell>
        </row>
        <row r="133">
          <cell r="P133" t="str">
            <v>2021年广东省市政和产业园区基础设施专项债券（六期）--2021年广东省政府专项债券（四十九期）</v>
          </cell>
        </row>
        <row r="134">
          <cell r="C134" t="str">
            <v>汕头海上风电产业园基础设施配套项目</v>
          </cell>
        </row>
        <row r="134">
          <cell r="F134">
            <v>11000</v>
          </cell>
        </row>
        <row r="134">
          <cell r="P134" t="str">
            <v>2021年广东省市政和产业园区基础设施专项债券（六期）--2021年广东省政府专项债券（四十九期）</v>
          </cell>
        </row>
        <row r="135">
          <cell r="C135" t="str">
            <v>汕头市滨海临港产业片区基础设施配套项目</v>
          </cell>
        </row>
        <row r="135">
          <cell r="F135">
            <v>13000</v>
          </cell>
        </row>
        <row r="135">
          <cell r="P135" t="str">
            <v>2021年广东省市政和产业园区基础设施专项债券（六期）--2021年广东省政府专项债券（四十九期）</v>
          </cell>
        </row>
        <row r="136">
          <cell r="C136" t="str">
            <v>濠江区乡村振兴示范片项目</v>
          </cell>
        </row>
        <row r="136">
          <cell r="F136">
            <v>1000</v>
          </cell>
        </row>
        <row r="136">
          <cell r="P136" t="str">
            <v>2021年广东省政府一般债券（七期）</v>
          </cell>
        </row>
        <row r="137">
          <cell r="C137" t="str">
            <v>汕头市濠江区城乡雨污分流升级改造项目</v>
          </cell>
        </row>
        <row r="137">
          <cell r="F137">
            <v>3477</v>
          </cell>
        </row>
        <row r="137">
          <cell r="P137" t="str">
            <v>2021年广东省政府一般债券（八期）</v>
          </cell>
        </row>
        <row r="138">
          <cell r="C138" t="str">
            <v>濠江区乡村振兴示范片项目</v>
          </cell>
        </row>
        <row r="138">
          <cell r="F138">
            <v>600</v>
          </cell>
        </row>
        <row r="138">
          <cell r="P138" t="str">
            <v>2021年广东省政府一般债券（八期）</v>
          </cell>
        </row>
        <row r="139">
          <cell r="C139" t="str">
            <v>汕头市濠江区东坑水库、岭脚水库、水鸡岭水库等3宗水库除险加固工程</v>
          </cell>
        </row>
        <row r="139">
          <cell r="F139">
            <v>0</v>
          </cell>
        </row>
        <row r="139">
          <cell r="P139" t="str">
            <v>2021年广东省政府一般债券（八期）</v>
          </cell>
        </row>
        <row r="140">
          <cell r="C140" t="str">
            <v>汕头市濠江区城乡雨污分流升级改造项目</v>
          </cell>
        </row>
        <row r="140">
          <cell r="F140">
            <v>423</v>
          </cell>
        </row>
        <row r="140">
          <cell r="P140" t="str">
            <v>2021年广东省政府一般债券（八期）</v>
          </cell>
        </row>
        <row r="141">
          <cell r="C141" t="str">
            <v>濠江区迎亚青会礐石大桥南岸片区及南滨基础设施改造项目</v>
          </cell>
        </row>
        <row r="141">
          <cell r="F141">
            <v>2000</v>
          </cell>
        </row>
        <row r="141">
          <cell r="P141" t="str">
            <v>2021年广东省政府专项债券（六十八期）</v>
          </cell>
        </row>
        <row r="142">
          <cell r="C142" t="str">
            <v>濠江区东湖东路和周边基础设施及东湖西路污水管网建设项目</v>
          </cell>
        </row>
        <row r="142">
          <cell r="F142">
            <v>12000</v>
          </cell>
        </row>
        <row r="142">
          <cell r="P142" t="str">
            <v>2021年广东省政府专项债券（六十七期）</v>
          </cell>
        </row>
        <row r="143">
          <cell r="C143" t="str">
            <v>濠江湾“一江两岸”流域水环境修复及周边配套设施建设项目</v>
          </cell>
        </row>
        <row r="143">
          <cell r="F143">
            <v>12500</v>
          </cell>
        </row>
        <row r="143">
          <cell r="P143" t="str">
            <v>2021年广东省政府专项债券（六十四期）</v>
          </cell>
        </row>
        <row r="144">
          <cell r="C144" t="str">
            <v>汕头市南山湾产业园基础设施及连接主干道（一期）</v>
          </cell>
        </row>
        <row r="144">
          <cell r="F144">
            <v>5000</v>
          </cell>
        </row>
        <row r="144">
          <cell r="P144" t="str">
            <v>2021年广东省政府专项债券（六十四期）</v>
          </cell>
        </row>
        <row r="145">
          <cell r="C145" t="str">
            <v>汕头市濠江区亚青会基础设施及场馆改造项目（广达大道改造工程）</v>
          </cell>
        </row>
        <row r="145">
          <cell r="F145">
            <v>10000</v>
          </cell>
        </row>
        <row r="145">
          <cell r="P145" t="str">
            <v>2021年广东省政府专项债券（六十六期）</v>
          </cell>
        </row>
        <row r="146">
          <cell r="C146" t="str">
            <v>汕头市南山湾产业园基础设施及连接主干道（一期）</v>
          </cell>
        </row>
        <row r="146">
          <cell r="F146">
            <v>5000</v>
          </cell>
        </row>
        <row r="146">
          <cell r="P146" t="str">
            <v>2021年广东省政府专项债券（七十四期）</v>
          </cell>
        </row>
        <row r="147">
          <cell r="C147" t="str">
            <v>汕头市濠江区会汀港排洪渠污水整治及生态修复工程</v>
          </cell>
        </row>
        <row r="147">
          <cell r="F147">
            <v>6000</v>
          </cell>
        </row>
        <row r="147">
          <cell r="P147" t="str">
            <v>2021年广东省政府专项债券（七十四期）</v>
          </cell>
        </row>
        <row r="148">
          <cell r="C148" t="str">
            <v>濠江区迎亚青会礐石大桥南岸片区及南滨基础设施改造项目</v>
          </cell>
        </row>
        <row r="148">
          <cell r="F148">
            <v>5000</v>
          </cell>
        </row>
        <row r="148">
          <cell r="P148" t="str">
            <v>2021年广东省政府专项债券（七十六期）</v>
          </cell>
        </row>
        <row r="149">
          <cell r="C149" t="str">
            <v>汕头市后江湾海堤修复加固工程</v>
          </cell>
        </row>
        <row r="149">
          <cell r="F149">
            <v>5000</v>
          </cell>
        </row>
        <row r="149">
          <cell r="P149" t="str">
            <v>2021年广东省政府专项债券（七十四期）</v>
          </cell>
        </row>
        <row r="150">
          <cell r="C150" t="str">
            <v>汕头市濠江区亚青会基础设施及场馆改造项目（广达大道改造工程）</v>
          </cell>
        </row>
        <row r="150">
          <cell r="F150">
            <v>2000</v>
          </cell>
        </row>
        <row r="150">
          <cell r="P150" t="str">
            <v>2021年广东省政府专项债券（七十五期）</v>
          </cell>
        </row>
        <row r="151">
          <cell r="C151" t="str">
            <v>汕头市濠江区禽畜屠宰肉食品生产冷链物流基地</v>
          </cell>
        </row>
        <row r="151">
          <cell r="F151">
            <v>5000</v>
          </cell>
        </row>
        <row r="151">
          <cell r="P151" t="str">
            <v>2021年广东省政府专项债券（七十四期）</v>
          </cell>
        </row>
        <row r="152">
          <cell r="C152" t="str">
            <v>濠江湾“一江两岸”流域水环境修复及周边配套设施建设项目</v>
          </cell>
        </row>
        <row r="152">
          <cell r="F152">
            <v>42500</v>
          </cell>
        </row>
        <row r="152">
          <cell r="P152" t="str">
            <v>2021年广东省政府专项债券（八十五期）</v>
          </cell>
        </row>
        <row r="153">
          <cell r="F153">
            <v>0</v>
          </cell>
        </row>
        <row r="154">
          <cell r="C154" t="str">
            <v>汕头市潮阳区粮食储备仓库新建项目</v>
          </cell>
        </row>
        <row r="154">
          <cell r="F154">
            <v>7000</v>
          </cell>
        </row>
        <row r="154">
          <cell r="P154" t="str">
            <v>2021年广东省冷链物流设施专项债券（一期）--2021年广东省政府专项债券（十九期）</v>
          </cell>
        </row>
        <row r="155">
          <cell r="C155" t="str">
            <v>汕头市潮阳区纺织印染环保综合处理中心及配套设施项目</v>
          </cell>
        </row>
        <row r="155">
          <cell r="F155">
            <v>6000</v>
          </cell>
        </row>
        <row r="155">
          <cell r="P155" t="str">
            <v>2021年广东省市政和产业园区基础设施专项债券（一期）--2021年广东省政府专项债券（二十期）</v>
          </cell>
        </row>
        <row r="156">
          <cell r="C156" t="str">
            <v>潮阳区供水直抄到户管网升级改造建设工程</v>
          </cell>
        </row>
        <row r="156">
          <cell r="F156">
            <v>6900</v>
          </cell>
        </row>
        <row r="156">
          <cell r="P156" t="str">
            <v> 2021年广东省市政和产业园区基础设施专项债券（三期）--2021年广东省政府专项债券（二十二期） </v>
          </cell>
        </row>
        <row r="157">
          <cell r="C157" t="str">
            <v>潮阳区产城融合示范区建设项目(汕南大道潮阳段）一期工程</v>
          </cell>
        </row>
        <row r="157">
          <cell r="F157">
            <v>2400</v>
          </cell>
        </row>
        <row r="157">
          <cell r="P157" t="str">
            <v>2021年广东省市政和产业园区基础设施专项债券（二期）--2021年广东省政府专项债券（二十一期）</v>
          </cell>
        </row>
        <row r="158">
          <cell r="C158" t="str">
            <v>汕头市潮阳区人民医院院区整体改造项目</v>
          </cell>
        </row>
        <row r="158">
          <cell r="F158">
            <v>2000</v>
          </cell>
        </row>
        <row r="158">
          <cell r="P158" t="str">
            <v> 2021年广东省民生服务专项债券（一期）--2021年广东省政府专项债券（十五期） </v>
          </cell>
        </row>
        <row r="159">
          <cell r="C159" t="str">
            <v>汕头市潮阳区中医院异地新建项目</v>
          </cell>
        </row>
        <row r="159">
          <cell r="F159">
            <v>4400</v>
          </cell>
        </row>
        <row r="159">
          <cell r="P159" t="str">
            <v> 2021年广东省民生服务专项债券（一期）--2021年广东省政府专项债券（十五期） </v>
          </cell>
        </row>
        <row r="160">
          <cell r="C160" t="str">
            <v>厦深铁路潮阳站站前广场及配套设施项目</v>
          </cell>
        </row>
        <row r="160">
          <cell r="F160">
            <v>6500</v>
          </cell>
        </row>
        <row r="160">
          <cell r="P160" t="str">
            <v>2021年广东省交通基础设施专项债券（二期）--2021年广东省政府专项债券（五期）</v>
          </cell>
        </row>
        <row r="161">
          <cell r="C161" t="str">
            <v>潮阳区农村“源头截污、雨污分流”建设工程</v>
          </cell>
        </row>
        <row r="161">
          <cell r="F161">
            <v>9000</v>
          </cell>
        </row>
        <row r="161">
          <cell r="P161" t="str">
            <v>2021年广东省政府一般债券（四期）</v>
          </cell>
        </row>
        <row r="162">
          <cell r="C162" t="str">
            <v>汕头市潮阳区中医院异地新建项目</v>
          </cell>
        </row>
        <row r="162">
          <cell r="F162">
            <v>1600</v>
          </cell>
        </row>
        <row r="162">
          <cell r="P162" t="str">
            <v>2021年广东省民生服务专项债券（五期）--2021年广东省政府专项债券（四十二期）</v>
          </cell>
        </row>
        <row r="163">
          <cell r="C163" t="str">
            <v>汕头市潮阳区人民医院院区整体改造项目</v>
          </cell>
        </row>
        <row r="163">
          <cell r="F163">
            <v>3000</v>
          </cell>
        </row>
        <row r="163">
          <cell r="P163" t="str">
            <v>2021年广东省民生服务专项债券（五期）--2021年广东省政府专项债券（四十二期）</v>
          </cell>
        </row>
        <row r="164">
          <cell r="C164" t="str">
            <v>厦深铁路潮阳站站前广场及配套设施项目</v>
          </cell>
        </row>
        <row r="164">
          <cell r="F164">
            <v>3500</v>
          </cell>
        </row>
        <row r="164">
          <cell r="P164" t="str">
            <v>2021年广东省交通基础设施专项债券（七期）--2021年广东省政府专项债券（三十二期）</v>
          </cell>
        </row>
        <row r="165">
          <cell r="C165" t="str">
            <v>汕头市潮阳区纺织印染环保综合处理中心及配套设施项目</v>
          </cell>
        </row>
        <row r="165">
          <cell r="F165">
            <v>7000</v>
          </cell>
        </row>
        <row r="165">
          <cell r="P165" t="str">
            <v>2021年广东省市政和产业园区基础设施专项债券（四期）--2021年广东省政府专项债券（四十七期）</v>
          </cell>
        </row>
        <row r="166">
          <cell r="C166" t="str">
            <v>汕头市潮阳区粮食储备仓库新建项目</v>
          </cell>
        </row>
        <row r="166">
          <cell r="F166">
            <v>3000</v>
          </cell>
        </row>
        <row r="166">
          <cell r="P166" t="str">
            <v>2021年广东省冷链物流设施专项债券（二期）--2021年广东省政府专项债券（四十六期）</v>
          </cell>
        </row>
        <row r="167">
          <cell r="C167" t="str">
            <v>潮阳区产城融合示范区建设项目(汕南大道潮阳段）一期工程</v>
          </cell>
        </row>
        <row r="167">
          <cell r="F167">
            <v>7600</v>
          </cell>
        </row>
        <row r="167">
          <cell r="P167" t="str">
            <v>2021年广东省市政和产业园区基础设施专项债券（五期）--2021年广东省政府专项债券（四十八期）</v>
          </cell>
        </row>
        <row r="168">
          <cell r="C168" t="str">
            <v>潮阳区供水直抄到户管网升级改造建设工程</v>
          </cell>
        </row>
        <row r="168">
          <cell r="F168">
            <v>4100</v>
          </cell>
        </row>
        <row r="168">
          <cell r="P168" t="str">
            <v>2021年广东省市政和产业园区基础设施专项债券（六期）--2021年广东省政府专项债券（四十九期）</v>
          </cell>
        </row>
        <row r="169">
          <cell r="C169" t="str">
            <v>潮阳区农村“源头截污、雨污分流”建设工程</v>
          </cell>
        </row>
        <row r="169">
          <cell r="F169">
            <v>4000</v>
          </cell>
        </row>
        <row r="169">
          <cell r="P169" t="str">
            <v>2021年广东省政府一般债券（七期）</v>
          </cell>
        </row>
        <row r="170">
          <cell r="C170" t="str">
            <v>潮阳区农村“源头截污、雨污分流”建设工程</v>
          </cell>
        </row>
        <row r="170">
          <cell r="F170">
            <v>4100</v>
          </cell>
        </row>
        <row r="170">
          <cell r="P170" t="str">
            <v>2021年广东省政府一般债券（八期）</v>
          </cell>
        </row>
        <row r="171">
          <cell r="C171" t="str">
            <v>汕头市潮阳区防汛抗旱水利提升工程（23宗小型水库除险加固）</v>
          </cell>
        </row>
        <row r="171">
          <cell r="F171">
            <v>2290</v>
          </cell>
        </row>
        <row r="171">
          <cell r="P171" t="str">
            <v>2021年广东省政府一般债券（八期）</v>
          </cell>
        </row>
        <row r="172">
          <cell r="C172" t="str">
            <v>汕头市潮阳区粮食储备仓库新建项目</v>
          </cell>
        </row>
        <row r="172">
          <cell r="F172">
            <v>2000</v>
          </cell>
        </row>
        <row r="172">
          <cell r="P172" t="str">
            <v>2021年广东省政府专项债券（六十四期）</v>
          </cell>
        </row>
        <row r="173">
          <cell r="C173" t="str">
            <v>汕头市潮阳区纺织印染环保综合处理中心及配套设施项目</v>
          </cell>
        </row>
        <row r="173">
          <cell r="F173">
            <v>4500</v>
          </cell>
        </row>
        <row r="173">
          <cell r="P173" t="str">
            <v>2021年广东省政府专项债券（六十三期）</v>
          </cell>
        </row>
        <row r="174">
          <cell r="C174" t="str">
            <v>潮阳区供水直抄到户管网升级改造建设工程</v>
          </cell>
        </row>
        <row r="174">
          <cell r="F174">
            <v>809</v>
          </cell>
        </row>
        <row r="174">
          <cell r="P174" t="str">
            <v>2021年广东省政府专项债券（六十八期）</v>
          </cell>
        </row>
        <row r="175">
          <cell r="C175" t="str">
            <v>潮阳区产城融合示范区建设项目(汕南大道潮阳段）一期工程</v>
          </cell>
        </row>
        <row r="175">
          <cell r="F175">
            <v>3400</v>
          </cell>
        </row>
        <row r="175">
          <cell r="P175" t="str">
            <v>2021年广东省政府专项债券（六十六期）</v>
          </cell>
        </row>
        <row r="176">
          <cell r="C176" t="str">
            <v>汕头市潮阳区人民医院院区整体改造项目</v>
          </cell>
        </row>
        <row r="176">
          <cell r="F176">
            <v>1250</v>
          </cell>
        </row>
        <row r="176">
          <cell r="P176" t="str">
            <v>2021年广东省政府专项债券（六十二期）</v>
          </cell>
        </row>
        <row r="177">
          <cell r="C177" t="str">
            <v>汕头市潮阳区中医院异地新建项目</v>
          </cell>
        </row>
        <row r="177">
          <cell r="F177">
            <v>900</v>
          </cell>
        </row>
        <row r="177">
          <cell r="P177" t="str">
            <v>2021年广东省政府专项债券（六十二期）</v>
          </cell>
        </row>
        <row r="178">
          <cell r="C178" t="str">
            <v>厦深铁路潮阳站站前广场及配套设施项目</v>
          </cell>
        </row>
        <row r="178">
          <cell r="F178">
            <v>2500</v>
          </cell>
        </row>
        <row r="178">
          <cell r="P178" t="str">
            <v>2021年广东省政府专项债券（六十一期）</v>
          </cell>
        </row>
        <row r="179">
          <cell r="C179" t="str">
            <v>汕头市潮阳区粮食储备仓库新建项目</v>
          </cell>
        </row>
        <row r="179">
          <cell r="F179">
            <v>6300</v>
          </cell>
        </row>
        <row r="179">
          <cell r="P179" t="str">
            <v>2021年广东省政府专项债券（七十四期）</v>
          </cell>
        </row>
        <row r="180">
          <cell r="C180" t="str">
            <v>汕头市潮阳区人民医院院区整体改造项目</v>
          </cell>
        </row>
        <row r="180">
          <cell r="F180">
            <v>1350</v>
          </cell>
        </row>
        <row r="180">
          <cell r="P180" t="str">
            <v>2021年广东省政府专项债券（七十三期）</v>
          </cell>
        </row>
        <row r="181">
          <cell r="C181" t="str">
            <v>汕头市潮阳区中医院异地新建项目</v>
          </cell>
        </row>
        <row r="181">
          <cell r="F181">
            <v>2500</v>
          </cell>
        </row>
        <row r="181">
          <cell r="P181" t="str">
            <v>2021年广东省政府专项债券（七十三期）</v>
          </cell>
        </row>
        <row r="182">
          <cell r="C182" t="str">
            <v>潮阳区供水直抄到户管网升级改造建设工程</v>
          </cell>
        </row>
        <row r="182">
          <cell r="F182">
            <v>6000</v>
          </cell>
        </row>
        <row r="182">
          <cell r="P182" t="str">
            <v>2021年广东省政府专项债券（七十六期）</v>
          </cell>
        </row>
        <row r="183">
          <cell r="C183" t="str">
            <v>潮阳区人民医院门诊楼（含发热门诊）建设及感染科住院部升级改造工程</v>
          </cell>
        </row>
        <row r="183">
          <cell r="F183">
            <v>5000</v>
          </cell>
        </row>
        <row r="183">
          <cell r="P183" t="str">
            <v>2021年广东省政府专项债券（七十三期）</v>
          </cell>
        </row>
        <row r="184">
          <cell r="C184" t="str">
            <v>潮阳区产城融合示范区建设项目(汕南大道潮阳段）一期工程</v>
          </cell>
        </row>
        <row r="184">
          <cell r="F184">
            <v>3600</v>
          </cell>
        </row>
        <row r="184">
          <cell r="P184" t="str">
            <v>2021年广东省政府专项债券（七十五期）</v>
          </cell>
        </row>
        <row r="185">
          <cell r="C185" t="str">
            <v>厦深铁路潮阳站站前广场及配套设施项目</v>
          </cell>
        </row>
        <row r="185">
          <cell r="F185">
            <v>3500</v>
          </cell>
        </row>
        <row r="185">
          <cell r="P185" t="str">
            <v>2021年广东省政府专项债券（七十三期）</v>
          </cell>
        </row>
        <row r="186">
          <cell r="C186" t="str">
            <v>汕头市潮阳区防汛抗旱水利提升工程（23宗小型水库除险加固）</v>
          </cell>
        </row>
        <row r="186">
          <cell r="F186">
            <v>1110</v>
          </cell>
        </row>
        <row r="186">
          <cell r="P186" t="str">
            <v>2021年广东省政府一般债券（十三期）</v>
          </cell>
        </row>
        <row r="187">
          <cell r="C187" t="str">
            <v>汕头市潮阳区粮食储备仓库新建项目</v>
          </cell>
        </row>
        <row r="187">
          <cell r="F187">
            <v>1700</v>
          </cell>
        </row>
        <row r="187">
          <cell r="P187" t="str">
            <v>2021年广东省政府专项债券（八十四期）</v>
          </cell>
        </row>
        <row r="188">
          <cell r="C188" t="str">
            <v>潮阳区供水直抄到户管网升级改造建设工程</v>
          </cell>
        </row>
        <row r="188">
          <cell r="F188">
            <v>2191</v>
          </cell>
        </row>
        <row r="188">
          <cell r="P188" t="str">
            <v>2021年广东省政府专项债券（八十六期）</v>
          </cell>
        </row>
        <row r="189">
          <cell r="C189" t="str">
            <v>汕头市潮阳区纺织印染环保综合处理中心及配套设施项目</v>
          </cell>
        </row>
        <row r="189">
          <cell r="F189">
            <v>12500</v>
          </cell>
        </row>
        <row r="189">
          <cell r="P189" t="str">
            <v>2021年广东省政府专项债券（八十三期）</v>
          </cell>
        </row>
        <row r="190">
          <cell r="F190">
            <v>8000</v>
          </cell>
        </row>
        <row r="191">
          <cell r="C191" t="str">
            <v>广东省汕头市潮南区人民医院异地新建项目</v>
          </cell>
        </row>
        <row r="191">
          <cell r="F191">
            <v>13100</v>
          </cell>
        </row>
        <row r="191">
          <cell r="P191" t="str">
            <v>2021年广东省民生服务专项债券（四期）--2021年广东省政府专项债券（十八期）</v>
          </cell>
        </row>
        <row r="192">
          <cell r="C192" t="str">
            <v>汕头市潮南区中医医院建设项目</v>
          </cell>
        </row>
        <row r="192">
          <cell r="F192">
            <v>5000</v>
          </cell>
        </row>
        <row r="192">
          <cell r="P192" t="str">
            <v>2021年广东省民生服务专项债券（二期）--2021年广东省政府专项债券（十六期）</v>
          </cell>
        </row>
        <row r="193">
          <cell r="C193" t="str">
            <v>汕头市潮南区地方储备粮仓库</v>
          </cell>
        </row>
        <row r="193">
          <cell r="F193">
            <v>3500</v>
          </cell>
        </row>
        <row r="193">
          <cell r="P193" t="str">
            <v>2021年广东省冷链物流设施专项债券（一期）--2021年广东省政府专项债券（十九期）</v>
          </cell>
        </row>
        <row r="194">
          <cell r="C194" t="str">
            <v>汕头市潮南区峡山污水处理厂三期厂网工程及两英污水处理厂扩增管网工程（污水管网补缺工程）</v>
          </cell>
        </row>
        <row r="194">
          <cell r="F194">
            <v>12000</v>
          </cell>
        </row>
        <row r="194">
          <cell r="P194" t="str">
            <v>2021年广东省生态环保专项债券（三期）--2021年广东省政府专项债券（十四期）</v>
          </cell>
        </row>
        <row r="195">
          <cell r="C195" t="str">
            <v>汕头市潮南区南山截流扩宽工程（内涝治理项目）</v>
          </cell>
        </row>
        <row r="195">
          <cell r="F195">
            <v>6100</v>
          </cell>
        </row>
        <row r="195">
          <cell r="P195" t="str">
            <v>2021年广东省农林水利专项债券（二期）--2021年广东省政府专项债券（十期）</v>
          </cell>
        </row>
        <row r="196">
          <cell r="C196" t="str">
            <v>汕头市潮南区水闸及生态修复建设工程（含产业园区供水及农业灌溉）</v>
          </cell>
        </row>
        <row r="196">
          <cell r="F196">
            <v>1900</v>
          </cell>
        </row>
        <row r="196">
          <cell r="P196" t="str">
            <v>2021年广东省农林水利专项债券（一期）--2021年广东省政府专项债券（九期）</v>
          </cell>
        </row>
        <row r="197">
          <cell r="C197" t="str">
            <v>潮南区练江流域城镇污水处理提质增效（源头截污雨污分流）工程</v>
          </cell>
        </row>
        <row r="197">
          <cell r="F197">
            <v>3000</v>
          </cell>
        </row>
        <row r="197">
          <cell r="P197" t="str">
            <v>2021年广东省政府一般债券（四期）</v>
          </cell>
        </row>
        <row r="198">
          <cell r="C198" t="str">
            <v>S235司神线司马浦至两英路段路面改造（含通讯管道及路灯）工程</v>
          </cell>
        </row>
        <row r="198">
          <cell r="F198">
            <v>3000</v>
          </cell>
        </row>
        <row r="198">
          <cell r="P198" t="str">
            <v>2021年广东省政府一般债券（四期）</v>
          </cell>
        </row>
        <row r="199">
          <cell r="C199" t="str">
            <v>广东省汕头市潮南区人民医院异地新建项目</v>
          </cell>
        </row>
        <row r="199">
          <cell r="F199">
            <v>10420</v>
          </cell>
        </row>
        <row r="199">
          <cell r="P199" t="str">
            <v>2021年广东省民生服务专项债券（八期）--2021年广东省政府专项债券（四十五期）</v>
          </cell>
        </row>
        <row r="200">
          <cell r="C200" t="str">
            <v>汕头市潮南区南山截流扩宽工程（内涝治理项目）</v>
          </cell>
        </row>
        <row r="200">
          <cell r="F200">
            <v>900</v>
          </cell>
        </row>
        <row r="200">
          <cell r="P200" t="str">
            <v>2021年广东省农林水利专项债券（五期）--2021年广东省政府专项债券（三十七期）</v>
          </cell>
        </row>
        <row r="201">
          <cell r="C201" t="str">
            <v>汕头市潮南区水闸及生态修复建设工程（含产业园区供水及农业灌溉）</v>
          </cell>
        </row>
        <row r="201">
          <cell r="F201">
            <v>1700</v>
          </cell>
        </row>
        <row r="201">
          <cell r="P201" t="str">
            <v>2021年广东省农林水利专项债券（四期）--2021年广东省政府专项债券（三十六期）</v>
          </cell>
        </row>
        <row r="202">
          <cell r="C202" t="str">
            <v>汕头市潮南区中医医院建设项目</v>
          </cell>
        </row>
        <row r="202">
          <cell r="F202">
            <v>3000</v>
          </cell>
        </row>
        <row r="202">
          <cell r="P202" t="str">
            <v>2021年广东省民生服务专项债券（六期）--2021年广东省政府专项债券（四十三期）</v>
          </cell>
        </row>
        <row r="203">
          <cell r="C203" t="str">
            <v>汕头市潮南区地方储备粮仓库</v>
          </cell>
        </row>
        <row r="203">
          <cell r="F203">
            <v>2800</v>
          </cell>
        </row>
        <row r="203">
          <cell r="P203" t="str">
            <v>2021年广东省冷链物流设施专项债券（二期）--2021年广东省政府专项债券（四十六期）</v>
          </cell>
        </row>
        <row r="204">
          <cell r="C204" t="str">
            <v>潮南区砺青中学新校区建设项目</v>
          </cell>
        </row>
        <row r="204">
          <cell r="F204">
            <v>3000</v>
          </cell>
        </row>
        <row r="204">
          <cell r="P204" t="str">
            <v>2021年广东省政府一般债券（八期）</v>
          </cell>
        </row>
        <row r="205">
          <cell r="C205" t="str">
            <v>S235线潮南陈店浮草至沟湖路段路面改造工程</v>
          </cell>
        </row>
        <row r="205">
          <cell r="F205">
            <v>2500</v>
          </cell>
        </row>
        <row r="205">
          <cell r="P205" t="str">
            <v>2021年广东省政府一般债券（八期）</v>
          </cell>
        </row>
        <row r="206">
          <cell r="C206" t="str">
            <v>潮南区峡安路、峡溪路路面改造工程</v>
          </cell>
        </row>
        <row r="206">
          <cell r="F206">
            <v>2000</v>
          </cell>
        </row>
        <row r="206">
          <cell r="P206" t="str">
            <v>2021年广东省政府一般债券（八期）</v>
          </cell>
        </row>
        <row r="207">
          <cell r="C207" t="str">
            <v>汕头市潮南区下金溪水库除险加固工程</v>
          </cell>
        </row>
        <row r="207">
          <cell r="F207">
            <v>420</v>
          </cell>
        </row>
        <row r="207">
          <cell r="P207" t="str">
            <v>2021年广东省政府一般债券（八期）</v>
          </cell>
        </row>
        <row r="208">
          <cell r="C208" t="str">
            <v>汕头市潮南区中医医院建设项目</v>
          </cell>
        </row>
        <row r="208">
          <cell r="F208">
            <v>1500</v>
          </cell>
        </row>
        <row r="208">
          <cell r="P208" t="str">
            <v>2021年广东省政府专项债券（六十四期）</v>
          </cell>
        </row>
        <row r="209">
          <cell r="C209" t="str">
            <v>汕头市潮南区地方储备粮仓库</v>
          </cell>
        </row>
        <row r="209">
          <cell r="F209">
            <v>850</v>
          </cell>
        </row>
        <row r="209">
          <cell r="P209" t="str">
            <v>2021年广东省政府专项债券（六十四期）</v>
          </cell>
        </row>
        <row r="210">
          <cell r="C210" t="str">
            <v>汕头市潮南区峡山污水处理厂三期厂网工程及两英污水处理厂扩增管网工程（污水管网补缺工程）</v>
          </cell>
        </row>
        <row r="210">
          <cell r="F210">
            <v>3915</v>
          </cell>
        </row>
        <row r="210">
          <cell r="P210" t="str">
            <v>2021年广东省政府专项债券（六十七期）</v>
          </cell>
        </row>
        <row r="211">
          <cell r="C211" t="str">
            <v>汕头市潮南区水闸及生态修复建设工程（含产业园区供水及农业灌溉）</v>
          </cell>
        </row>
        <row r="211">
          <cell r="F211">
            <v>700</v>
          </cell>
        </row>
        <row r="211">
          <cell r="P211" t="str">
            <v>2021年广东省政府专项债券（六十二期）</v>
          </cell>
        </row>
        <row r="212">
          <cell r="C212" t="str">
            <v>汕头市潮南练江滨海生态发展示范片区配套项目（井田公路井都段改造工程）</v>
          </cell>
        </row>
        <row r="212">
          <cell r="F212">
            <v>2000</v>
          </cell>
        </row>
        <row r="212">
          <cell r="P212" t="str">
            <v>2021年广东省政府专项债券（六十六期）</v>
          </cell>
        </row>
        <row r="213">
          <cell r="C213" t="str">
            <v>汕头市潮南区产城融合示范区建设项目（汕南大道潮南胪岗至峡山段）</v>
          </cell>
        </row>
        <row r="213">
          <cell r="F213">
            <v>2500</v>
          </cell>
        </row>
        <row r="213">
          <cell r="P213" t="str">
            <v>2021年广东省政府专项债券（六十六期）</v>
          </cell>
        </row>
        <row r="214">
          <cell r="C214" t="str">
            <v>汕头市潮南区纺织产业园区配套基础设施（陈沙大道东延线新建工程）</v>
          </cell>
        </row>
        <row r="214">
          <cell r="F214">
            <v>2500</v>
          </cell>
        </row>
        <row r="214">
          <cell r="P214" t="str">
            <v>2021年广东省政府专项债券（六十四期）</v>
          </cell>
        </row>
        <row r="215">
          <cell r="C215" t="str">
            <v>汕头市潮南区金溪水岔河扩宽工程（内涝治理项目）</v>
          </cell>
        </row>
        <row r="215">
          <cell r="F215">
            <v>4750</v>
          </cell>
        </row>
        <row r="215">
          <cell r="P215" t="str">
            <v>2021年广东省政府专项债券（六十四期）</v>
          </cell>
        </row>
        <row r="216">
          <cell r="C216" t="str">
            <v>汕头市潮南区峡山电排站扩建工程</v>
          </cell>
        </row>
        <row r="216">
          <cell r="F216">
            <v>4100</v>
          </cell>
        </row>
        <row r="216">
          <cell r="P216" t="str">
            <v>2021年广东省政府专项债券（六十四期）</v>
          </cell>
        </row>
        <row r="217">
          <cell r="C217" t="str">
            <v>潮南区生态补水引调水工程（含产业园区供水）</v>
          </cell>
        </row>
        <row r="217">
          <cell r="F217">
            <v>7250</v>
          </cell>
        </row>
        <row r="217">
          <cell r="P217" t="str">
            <v>2021年广东省政府专项债券（六十四期）</v>
          </cell>
        </row>
        <row r="218">
          <cell r="C218" t="str">
            <v>汕头市潮南区纺织产业园区配套基础设施（陈沙大道东延线新建工程）</v>
          </cell>
        </row>
        <row r="218">
          <cell r="F218">
            <v>2500</v>
          </cell>
        </row>
        <row r="218">
          <cell r="P218" t="str">
            <v>2021年广东省政府专项债券（七十四期）</v>
          </cell>
        </row>
        <row r="219">
          <cell r="C219" t="str">
            <v>汕头市潮南区地方储备粮仓库</v>
          </cell>
        </row>
        <row r="219">
          <cell r="F219">
            <v>850</v>
          </cell>
        </row>
        <row r="219">
          <cell r="P219" t="str">
            <v>2021年广东省政府专项债券（七十四期）</v>
          </cell>
        </row>
        <row r="220">
          <cell r="C220" t="str">
            <v>汕头市潮南区中医医院建设项目</v>
          </cell>
        </row>
        <row r="220">
          <cell r="F220">
            <v>500</v>
          </cell>
        </row>
        <row r="220">
          <cell r="P220" t="str">
            <v>2021年广东省政府专项债券（七十四期）</v>
          </cell>
        </row>
        <row r="221">
          <cell r="C221" t="str">
            <v>汕头市潮南区金溪水岔河扩宽工程（内涝治理项目）</v>
          </cell>
        </row>
        <row r="221">
          <cell r="F221">
            <v>250</v>
          </cell>
        </row>
        <row r="221">
          <cell r="P221" t="str">
            <v>2021年广东省政府专项债券（七十四期）</v>
          </cell>
        </row>
        <row r="222">
          <cell r="C222" t="str">
            <v>广东省汕头市潮南区人民医院异地新建项目</v>
          </cell>
        </row>
        <row r="222">
          <cell r="F222">
            <v>12480</v>
          </cell>
        </row>
        <row r="222">
          <cell r="P222" t="str">
            <v>2021年广东省政府专项债券（七十六期）</v>
          </cell>
        </row>
        <row r="223">
          <cell r="C223" t="str">
            <v>汕头市潮南区水闸及生态修复建设工程（含产业园区供水及农业灌溉）</v>
          </cell>
        </row>
        <row r="223">
          <cell r="F223">
            <v>700</v>
          </cell>
        </row>
        <row r="223">
          <cell r="P223" t="str">
            <v>2021年广东省政府专项债券（七十三期）</v>
          </cell>
        </row>
        <row r="224">
          <cell r="C224" t="str">
            <v>汕头市潮南区产城融合示范区建设项目（汕南大道潮南胪岗至峡山段）</v>
          </cell>
        </row>
        <row r="224">
          <cell r="F224">
            <v>2500</v>
          </cell>
        </row>
        <row r="224">
          <cell r="P224" t="str">
            <v>2021年广东省政府专项债券（七十五期）</v>
          </cell>
        </row>
        <row r="225">
          <cell r="C225" t="str">
            <v>汕头市练江流域潮南区陇田、陈店、司马浦污水处理厂及管网工程（污水管网补缺工程）</v>
          </cell>
        </row>
        <row r="225">
          <cell r="F225">
            <v>25000</v>
          </cell>
        </row>
        <row r="225">
          <cell r="P225" t="str">
            <v>2021年广东省政府专项债券（七十六期）</v>
          </cell>
        </row>
        <row r="226">
          <cell r="C226" t="str">
            <v>汕头市潮南区峡山污水处理厂三期厂网工程及两英污水处理厂扩增管网工程（污水管网补缺工程）</v>
          </cell>
        </row>
        <row r="226">
          <cell r="F226">
            <v>22085</v>
          </cell>
        </row>
        <row r="226">
          <cell r="P226" t="str">
            <v>2021年广东省政府专项债券（七十六期）</v>
          </cell>
        </row>
        <row r="227">
          <cell r="C227" t="str">
            <v>潮南区生态补水引调水工程（含产业园区供水）</v>
          </cell>
        </row>
        <row r="227">
          <cell r="F227">
            <v>750</v>
          </cell>
        </row>
        <row r="227">
          <cell r="P227" t="str">
            <v>2021年广东省政府专项债券（七十四期）</v>
          </cell>
        </row>
        <row r="228">
          <cell r="C228" t="str">
            <v>潮南区峡安路、峡溪路路面改造工程</v>
          </cell>
        </row>
        <row r="228">
          <cell r="F228">
            <v>1000</v>
          </cell>
        </row>
        <row r="228">
          <cell r="P228" t="str">
            <v>2021年广东省政府一般债券（十三期）</v>
          </cell>
        </row>
        <row r="229">
          <cell r="C229" t="str">
            <v>S235线潮南陈店浮草至沟湖路段路面改造工程</v>
          </cell>
        </row>
        <row r="229">
          <cell r="F229">
            <v>1080</v>
          </cell>
        </row>
        <row r="229">
          <cell r="P229" t="str">
            <v>2021年广东省政府一般债券（十三期）</v>
          </cell>
        </row>
        <row r="230">
          <cell r="C230" t="str">
            <v>潮南区生态补水引调水工程（含产业园区供水）</v>
          </cell>
        </row>
        <row r="230">
          <cell r="F230">
            <v>5000</v>
          </cell>
        </row>
        <row r="230">
          <cell r="P230" t="str">
            <v>2021年广东省政府专项债券（八十四期）</v>
          </cell>
        </row>
        <row r="231">
          <cell r="C231" t="str">
            <v>汕头市潮南练江滨海生态发展示范片区配套项目（井田公路井都段改造工程）</v>
          </cell>
        </row>
        <row r="231">
          <cell r="F231">
            <v>6000</v>
          </cell>
        </row>
        <row r="231">
          <cell r="P231" t="str">
            <v>2021年广东省政府专项债券（八十五期）</v>
          </cell>
        </row>
        <row r="232">
          <cell r="C232" t="str">
            <v>汕头市潮南区2021年度垦造水田项目</v>
          </cell>
        </row>
        <row r="232">
          <cell r="F232">
            <v>6000</v>
          </cell>
        </row>
        <row r="232">
          <cell r="P232" t="str">
            <v>2021年广东省政府专项债券（八十四期）</v>
          </cell>
        </row>
        <row r="233">
          <cell r="C233" t="str">
            <v>汕头市潮南区产城融合示范区建设项目（汕南大道潮南胪岗至峡山段）</v>
          </cell>
        </row>
        <row r="233">
          <cell r="F233">
            <v>10900</v>
          </cell>
        </row>
        <row r="233">
          <cell r="P233" t="str">
            <v>2021年广东省政府专项债券（八十五期）</v>
          </cell>
        </row>
        <row r="234">
          <cell r="C234" t="str">
            <v>汕头市潮南区纺织产业园区配套基础设施（陈沙大道东延线新建工程）</v>
          </cell>
        </row>
        <row r="234">
          <cell r="F234">
            <v>14000</v>
          </cell>
        </row>
        <row r="234">
          <cell r="P234" t="str">
            <v>2021年广东省政府专项债券（八十四期）</v>
          </cell>
        </row>
        <row r="235">
          <cell r="F235">
            <v>0</v>
          </cell>
        </row>
        <row r="236">
          <cell r="C236" t="str">
            <v>汕头市六合现代产业示范区——现代产业园C区岭海中小微企业创业园通用厂房项目</v>
          </cell>
        </row>
        <row r="236">
          <cell r="F236">
            <v>5000</v>
          </cell>
        </row>
        <row r="236">
          <cell r="P236" t="str">
            <v> 2021年广东省市政和产业园区基础设施专项债券（三期）--2021年广东省政府专项债券（二十二期） </v>
          </cell>
        </row>
        <row r="237">
          <cell r="C237" t="str">
            <v>国道G539线澄海莱美段路面改造工程及配套项目</v>
          </cell>
        </row>
        <row r="237">
          <cell r="F237">
            <v>3000</v>
          </cell>
        </row>
        <row r="237">
          <cell r="P237" t="str">
            <v>2021年广东省政府一般债券（四期）</v>
          </cell>
        </row>
        <row r="238">
          <cell r="C238" t="str">
            <v>澄海区广益第二小学项目</v>
          </cell>
        </row>
        <row r="238">
          <cell r="F238">
            <v>3000</v>
          </cell>
        </row>
        <row r="238">
          <cell r="P238" t="str">
            <v>2021年广东省政府一般债券（四期）</v>
          </cell>
        </row>
        <row r="239">
          <cell r="C239" t="str">
            <v>汕头市六合现代产业示范区——现代产业园C区岭海中小微企业创业园通用厂房项目</v>
          </cell>
        </row>
        <row r="239">
          <cell r="F239">
            <v>5000</v>
          </cell>
        </row>
        <row r="239">
          <cell r="P239" t="str">
            <v>2021年广东省市政和产业园区基础设施专项债券（六期）--2021年广东省政府专项债券（四十九期）</v>
          </cell>
        </row>
        <row r="240">
          <cell r="C240" t="str">
            <v>澄海区广益第二小学项目</v>
          </cell>
        </row>
        <row r="240">
          <cell r="F240">
            <v>3000</v>
          </cell>
        </row>
        <row r="240">
          <cell r="P240" t="str">
            <v>2021年广东省政府一般债券（八期）</v>
          </cell>
        </row>
        <row r="241">
          <cell r="C241" t="str">
            <v>汕头市澄海区人民医院异地（整体）搬迁新建项目</v>
          </cell>
        </row>
        <row r="241">
          <cell r="F241">
            <v>49000</v>
          </cell>
        </row>
        <row r="241">
          <cell r="P241" t="str">
            <v>2021年广东省政府专项债券（六十七期）</v>
          </cell>
        </row>
        <row r="242">
          <cell r="C242" t="str">
            <v>汕头市六合现代产业示范区基础设施建设项目</v>
          </cell>
        </row>
        <row r="242">
          <cell r="F242">
            <v>25000</v>
          </cell>
        </row>
        <row r="242">
          <cell r="P242" t="str">
            <v>2021年广东省政府专项债券（六十八期）</v>
          </cell>
        </row>
        <row r="243">
          <cell r="C243" t="str">
            <v>广东省汕头市澄海区莲花山片区基础设施建设项目</v>
          </cell>
        </row>
        <row r="243">
          <cell r="F243">
            <v>1850</v>
          </cell>
        </row>
        <row r="243">
          <cell r="P243" t="str">
            <v>2021年广东省政府专项债券（六十八期）</v>
          </cell>
        </row>
        <row r="244">
          <cell r="C244" t="str">
            <v>国道G539线澄海莱美段路面改造工程及配套项目</v>
          </cell>
        </row>
        <row r="244">
          <cell r="F244">
            <v>2000</v>
          </cell>
        </row>
        <row r="244">
          <cell r="P244" t="str">
            <v>2021年广东省政府一般债券（十三期）</v>
          </cell>
        </row>
        <row r="245">
          <cell r="C245" t="str">
            <v>广东省汕头市澄海区莲花山片区基础设施建设项目</v>
          </cell>
        </row>
        <row r="245">
          <cell r="F245">
            <v>3150</v>
          </cell>
        </row>
        <row r="245">
          <cell r="P245" t="str">
            <v>2021年广东省政府专项债券（八十六期）</v>
          </cell>
        </row>
        <row r="246">
          <cell r="C246" t="str">
            <v>广东省汕头市澄海区六合产业园区基础设施提升及配套工程（六合围片区）</v>
          </cell>
        </row>
        <row r="246">
          <cell r="F246">
            <v>6000</v>
          </cell>
        </row>
        <row r="246">
          <cell r="P246" t="str">
            <v>2021年广东省政府专项债券（八十六期）</v>
          </cell>
        </row>
        <row r="247">
          <cell r="C247" t="str">
            <v>汕头市澄海区人民医院异地（整体）搬迁新建项目</v>
          </cell>
        </row>
        <row r="247">
          <cell r="F247">
            <v>6000</v>
          </cell>
        </row>
        <row r="247">
          <cell r="P247" t="str">
            <v>2021年广东省政府专项债券（八十六期）</v>
          </cell>
        </row>
        <row r="248">
          <cell r="C248" t="str">
            <v> 广东省汕头市澄海区凤翔滨海现代产业园区交通基础设施升级改造</v>
          </cell>
        </row>
        <row r="248">
          <cell r="F248">
            <v>8000</v>
          </cell>
        </row>
        <row r="248">
          <cell r="P248" t="str">
            <v>2021年广东省政府专项债券（八十六期）</v>
          </cell>
        </row>
        <row r="249">
          <cell r="C249" t="str">
            <v>广东省汕头市澄海区莲下镇第一工业园区基础设施升级改造项目</v>
          </cell>
        </row>
        <row r="249">
          <cell r="F249">
            <v>9000</v>
          </cell>
        </row>
        <row r="249">
          <cell r="P249" t="str">
            <v>2021年广东省政府专项债券（八十六期）</v>
          </cell>
        </row>
        <row r="250">
          <cell r="C250" t="str">
            <v>汕头市澄海区莲南产业园区基础设施及配套设施建设项目</v>
          </cell>
        </row>
        <row r="250">
          <cell r="F250">
            <v>43000</v>
          </cell>
        </row>
        <row r="250">
          <cell r="P250" t="str">
            <v>2021年广东省政府专项债券（八十六期）</v>
          </cell>
        </row>
        <row r="251">
          <cell r="C251" t="str">
            <v>汕头市六合现代产业示范区基础设施建设项目</v>
          </cell>
        </row>
        <row r="251">
          <cell r="F251">
            <v>49000</v>
          </cell>
        </row>
        <row r="251">
          <cell r="P251" t="str">
            <v>2021年广东省政府专项债券（八十六期）</v>
          </cell>
        </row>
        <row r="252">
          <cell r="F252">
            <v>0</v>
          </cell>
        </row>
        <row r="253">
          <cell r="C253" t="str">
            <v>龙门路（国道G539西山至亨翔路段）道路桥梁建设及配套工程</v>
          </cell>
        </row>
        <row r="253">
          <cell r="F253">
            <v>3555</v>
          </cell>
        </row>
        <row r="253">
          <cell r="P253" t="str">
            <v>2021年广东省政府一般债券（四期）</v>
          </cell>
        </row>
        <row r="254">
          <cell r="C254" t="str">
            <v>南澳县森林防火体系建设工程</v>
          </cell>
        </row>
        <row r="254">
          <cell r="F254">
            <v>2000</v>
          </cell>
        </row>
        <row r="254">
          <cell r="P254" t="str">
            <v>2021年广东省政府一般债券（七期）</v>
          </cell>
        </row>
        <row r="255">
          <cell r="C255" t="str">
            <v>龙门路（国道G539西山至亨翔路段）道路桥梁建设及配套工程</v>
          </cell>
        </row>
        <row r="255">
          <cell r="F255">
            <v>1445</v>
          </cell>
        </row>
        <row r="255">
          <cell r="P255" t="str">
            <v>2021年广东省政府一般债券（七期）</v>
          </cell>
        </row>
        <row r="256">
          <cell r="C256" t="str">
            <v>南澳县森林防火体系建设工程</v>
          </cell>
        </row>
        <row r="256">
          <cell r="F256">
            <v>2000</v>
          </cell>
        </row>
        <row r="256">
          <cell r="P256" t="str">
            <v>2021年广东省政府一般债券（八期）</v>
          </cell>
        </row>
        <row r="257">
          <cell r="C257" t="str">
            <v>龙门路（国道G539西山至亨翔路段）道路桥梁建设及配套工程</v>
          </cell>
        </row>
        <row r="257">
          <cell r="F257">
            <v>1000</v>
          </cell>
        </row>
        <row r="257">
          <cell r="P257" t="str">
            <v>2021年广东省政府一般债券（八期）</v>
          </cell>
        </row>
        <row r="258">
          <cell r="C258" t="str">
            <v>南澳县粮食储备智能仓库建设工程</v>
          </cell>
        </row>
        <row r="258">
          <cell r="F258">
            <v>5000</v>
          </cell>
        </row>
        <row r="258">
          <cell r="P258" t="str">
            <v>2021年广东省政府专项债券（六十四期）</v>
          </cell>
        </row>
        <row r="259">
          <cell r="C259" t="str">
            <v>南澳县旅游集散中心建设项目</v>
          </cell>
        </row>
        <row r="259">
          <cell r="F259">
            <v>6300</v>
          </cell>
        </row>
        <row r="259">
          <cell r="P259" t="str">
            <v>2021年广东省政府专项债券（七十五期）</v>
          </cell>
        </row>
        <row r="260">
          <cell r="C260" t="str">
            <v>南澳县粮食储备智能仓库建设工程</v>
          </cell>
        </row>
        <row r="260">
          <cell r="F260">
            <v>2000</v>
          </cell>
        </row>
        <row r="260">
          <cell r="P260" t="str">
            <v>2021年广东省政府专项债券（八十四期）</v>
          </cell>
        </row>
        <row r="261">
          <cell r="C261" t="str">
            <v>南澳县旅游集散中心建设项目</v>
          </cell>
        </row>
        <row r="261">
          <cell r="F261">
            <v>3700</v>
          </cell>
        </row>
        <row r="261">
          <cell r="P261" t="str">
            <v>2021年广东省政府专项债券（八十五期）</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s>
    <sheetDataSet>
      <sheetData sheetId="0">
        <row r="4">
          <cell r="E4" t="str">
            <v>项目名称</v>
          </cell>
          <cell r="F4" t="str">
            <v>2022年新增专项债券需求规模</v>
          </cell>
        </row>
        <row r="5">
          <cell r="F5" t="str">
            <v>全年需求</v>
          </cell>
          <cell r="G5" t="str">
            <v>其中：用作资本金</v>
          </cell>
          <cell r="H5" t="str">
            <v>提前批已发行额度</v>
          </cell>
          <cell r="I5" t="str">
            <v>需求空间</v>
          </cell>
        </row>
        <row r="7">
          <cell r="E7" t="str">
            <v>D</v>
          </cell>
          <cell r="F7" t="str">
            <v>E</v>
          </cell>
          <cell r="G7" t="str">
            <v>F</v>
          </cell>
          <cell r="H7" t="str">
            <v>G</v>
          </cell>
          <cell r="I7" t="str">
            <v>H=E-G</v>
          </cell>
        </row>
        <row r="8">
          <cell r="F8">
            <v>564.92</v>
          </cell>
          <cell r="G8">
            <v>75.9</v>
          </cell>
          <cell r="H8">
            <v>66</v>
          </cell>
          <cell r="I8">
            <v>498.92</v>
          </cell>
        </row>
        <row r="9">
          <cell r="F9">
            <v>128.22</v>
          </cell>
          <cell r="G9">
            <v>75.9</v>
          </cell>
          <cell r="H9">
            <v>29.5</v>
          </cell>
          <cell r="I9">
            <v>98.72</v>
          </cell>
        </row>
        <row r="10">
          <cell r="E10" t="str">
            <v>粤东城际铁路汕头至潮汕机场段</v>
          </cell>
          <cell r="F10">
            <v>32</v>
          </cell>
          <cell r="G10">
            <v>32</v>
          </cell>
          <cell r="H10">
            <v>8</v>
          </cell>
          <cell r="I10">
            <v>24</v>
          </cell>
        </row>
        <row r="11">
          <cell r="E11" t="str">
            <v>粤东城际铁路潮州东至汕头段</v>
          </cell>
          <cell r="F11">
            <v>33</v>
          </cell>
          <cell r="G11">
            <v>33</v>
          </cell>
          <cell r="H11">
            <v>2</v>
          </cell>
          <cell r="I11">
            <v>31</v>
          </cell>
        </row>
        <row r="12">
          <cell r="E12" t="str">
            <v>新建广梅汕铁路汕头站至广澳港区铁路</v>
          </cell>
          <cell r="F12">
            <v>10</v>
          </cell>
          <cell r="G12">
            <v>8.1</v>
          </cell>
          <cell r="H12">
            <v>4.14</v>
          </cell>
          <cell r="I12">
            <v>5.86</v>
          </cell>
        </row>
        <row r="13">
          <cell r="E13" t="str">
            <v>汕头高铁站枢纽一体化工程</v>
          </cell>
          <cell r="F13">
            <v>2.8</v>
          </cell>
          <cell r="G13">
            <v>2.8</v>
          </cell>
          <cell r="H13">
            <v>0</v>
          </cell>
          <cell r="I13">
            <v>2.8</v>
          </cell>
        </row>
        <row r="14">
          <cell r="E14" t="str">
            <v>牛田洋片区海滨长廊及停车场新建工程</v>
          </cell>
          <cell r="F14">
            <v>5</v>
          </cell>
          <cell r="G14">
            <v>0</v>
          </cell>
          <cell r="H14">
            <v>0.4</v>
          </cell>
          <cell r="I14">
            <v>4.6</v>
          </cell>
        </row>
        <row r="15">
          <cell r="E15" t="str">
            <v>南澳县渔民转产转业科研培训基地填海工程</v>
          </cell>
          <cell r="F15">
            <v>1.7</v>
          </cell>
          <cell r="G15">
            <v>0</v>
          </cell>
          <cell r="H15">
            <v>0.76</v>
          </cell>
          <cell r="I15">
            <v>0.94</v>
          </cell>
        </row>
        <row r="16">
          <cell r="E16" t="str">
            <v>汕头市新溪污水处理厂二期（龙珠迁建）厂区工程</v>
          </cell>
          <cell r="F16">
            <v>1</v>
          </cell>
          <cell r="G16">
            <v>0</v>
          </cell>
          <cell r="H16">
            <v>1</v>
          </cell>
          <cell r="I16">
            <v>0</v>
          </cell>
        </row>
        <row r="17">
          <cell r="E17" t="str">
            <v>汕头市中心医院易地重建项目（重大疫情救治基地）</v>
          </cell>
          <cell r="F17">
            <v>8</v>
          </cell>
          <cell r="G17">
            <v>0</v>
          </cell>
          <cell r="H17">
            <v>2</v>
          </cell>
          <cell r="I17">
            <v>6</v>
          </cell>
        </row>
        <row r="18">
          <cell r="E18" t="str">
            <v>汕头市公共卫生医学中心新建项目</v>
          </cell>
          <cell r="F18">
            <v>6</v>
          </cell>
          <cell r="G18">
            <v>0</v>
          </cell>
          <cell r="H18">
            <v>2.6</v>
          </cell>
          <cell r="I18">
            <v>3.4</v>
          </cell>
        </row>
        <row r="19">
          <cell r="E19" t="str">
            <v>汕头市第二人民医院改扩建住院综合大楼（应急大楼）建设项目</v>
          </cell>
          <cell r="F19">
            <v>1</v>
          </cell>
          <cell r="G19">
            <v>0</v>
          </cell>
          <cell r="H19">
            <v>0.2</v>
          </cell>
          <cell r="I19">
            <v>0.8</v>
          </cell>
        </row>
        <row r="20">
          <cell r="E20" t="str">
            <v>汕头大学医学院附属肿瘤医院易地重建项目（一期）防护、净化项目</v>
          </cell>
          <cell r="F20">
            <v>0.9</v>
          </cell>
          <cell r="G20">
            <v>0</v>
          </cell>
          <cell r="H20">
            <v>0</v>
          </cell>
          <cell r="I20">
            <v>0.9</v>
          </cell>
        </row>
        <row r="21">
          <cell r="E21" t="str">
            <v>汕头大学精神卫生中心综合住院楼项目</v>
          </cell>
          <cell r="F21">
            <v>1</v>
          </cell>
          <cell r="G21">
            <v>0</v>
          </cell>
          <cell r="H21">
            <v>0</v>
          </cell>
          <cell r="I21">
            <v>1</v>
          </cell>
        </row>
        <row r="22">
          <cell r="E22" t="str">
            <v>汕头大学医学院肿瘤医院易地重建项目（一期）</v>
          </cell>
          <cell r="F22">
            <v>4</v>
          </cell>
          <cell r="G22">
            <v>0</v>
          </cell>
          <cell r="H22">
            <v>1</v>
          </cell>
          <cell r="I22">
            <v>3</v>
          </cell>
        </row>
        <row r="23">
          <cell r="E23" t="str">
            <v>汕头市妇幼保健院易地扩建项目</v>
          </cell>
          <cell r="F23">
            <v>1</v>
          </cell>
          <cell r="G23">
            <v>0</v>
          </cell>
          <cell r="H23">
            <v>0</v>
          </cell>
          <cell r="I23">
            <v>1</v>
          </cell>
        </row>
        <row r="24">
          <cell r="E24" t="str">
            <v>汕头大学·香港中文大学联合汕头国际眼科中心易地扩建项目</v>
          </cell>
          <cell r="F24">
            <v>1</v>
          </cell>
          <cell r="G24">
            <v>0</v>
          </cell>
          <cell r="H24">
            <v>0.42</v>
          </cell>
          <cell r="I24">
            <v>0.58</v>
          </cell>
        </row>
        <row r="25">
          <cell r="E25" t="str">
            <v>汕头技师学院职业技能实训基地及配套建设工程项目</v>
          </cell>
          <cell r="F25">
            <v>0.5</v>
          </cell>
          <cell r="G25">
            <v>0</v>
          </cell>
          <cell r="H25">
            <v>0</v>
          </cell>
          <cell r="I25">
            <v>0.5</v>
          </cell>
        </row>
        <row r="26">
          <cell r="E26" t="str">
            <v>汕头市林百欣科学技术中等专业学校职业技能实训基地及配套建设工程（学生宿舍）项目</v>
          </cell>
          <cell r="F26">
            <v>0.6</v>
          </cell>
          <cell r="G26">
            <v>0</v>
          </cell>
          <cell r="H26">
            <v>0</v>
          </cell>
          <cell r="I26">
            <v>0.6</v>
          </cell>
        </row>
        <row r="27">
          <cell r="E27" t="str">
            <v>汕头市侨韵文化旅游商业带项目</v>
          </cell>
          <cell r="F27">
            <v>5</v>
          </cell>
          <cell r="G27">
            <v>0</v>
          </cell>
          <cell r="H27">
            <v>0.8</v>
          </cell>
          <cell r="I27">
            <v>4.2</v>
          </cell>
        </row>
        <row r="28">
          <cell r="E28" t="str">
            <v>南澳县旅游管理服务基地填海工程</v>
          </cell>
          <cell r="F28">
            <v>0.9</v>
          </cell>
          <cell r="G28">
            <v>0</v>
          </cell>
          <cell r="H28">
            <v>0</v>
          </cell>
          <cell r="I28">
            <v>0.9</v>
          </cell>
        </row>
        <row r="29">
          <cell r="E29" t="str">
            <v>汕头化学与精细化工广东省实验室项目（一期）</v>
          </cell>
          <cell r="F29">
            <v>5.4</v>
          </cell>
          <cell r="G29">
            <v>0</v>
          </cell>
          <cell r="H29">
            <v>1.5</v>
          </cell>
          <cell r="I29">
            <v>3.9</v>
          </cell>
        </row>
        <row r="30">
          <cell r="E30" t="str">
            <v>汕头大学东校区暨亚青会场馆项目（三期）</v>
          </cell>
          <cell r="F30">
            <v>4</v>
          </cell>
          <cell r="G30">
            <v>0</v>
          </cell>
          <cell r="H30">
            <v>3.76</v>
          </cell>
          <cell r="I30">
            <v>0.24</v>
          </cell>
        </row>
        <row r="31">
          <cell r="E31" t="str">
            <v>粤东物资储备中心建设项目</v>
          </cell>
          <cell r="F31">
            <v>0.22</v>
          </cell>
          <cell r="G31">
            <v>0</v>
          </cell>
          <cell r="H31">
            <v>0</v>
          </cell>
          <cell r="I31">
            <v>0.22</v>
          </cell>
        </row>
        <row r="32">
          <cell r="E32" t="str">
            <v>深汕数字科创产业园</v>
          </cell>
          <cell r="F32">
            <v>0.5</v>
          </cell>
          <cell r="G32">
            <v>0</v>
          </cell>
          <cell r="H32">
            <v>0.5</v>
          </cell>
          <cell r="I32">
            <v>0</v>
          </cell>
        </row>
        <row r="33">
          <cell r="E33" t="str">
            <v>汕头综合保税区园区基础设施提升工程项目</v>
          </cell>
          <cell r="F33">
            <v>0.9</v>
          </cell>
          <cell r="G33">
            <v>0</v>
          </cell>
          <cell r="H33">
            <v>0.42</v>
          </cell>
          <cell r="I33">
            <v>0.48</v>
          </cell>
        </row>
        <row r="34">
          <cell r="E34" t="str">
            <v>汕头高新区中以（汕头）科技创新合作区（5G产业平台）配套设施建设</v>
          </cell>
          <cell r="F34">
            <v>0.5</v>
          </cell>
          <cell r="G34">
            <v>0</v>
          </cell>
          <cell r="H34">
            <v>0</v>
          </cell>
          <cell r="I34">
            <v>0.5</v>
          </cell>
        </row>
        <row r="35">
          <cell r="E35" t="str">
            <v>汕头高新区莲塘工业区基础设施及污水管网升级改造</v>
          </cell>
          <cell r="F35">
            <v>0.5</v>
          </cell>
          <cell r="G35">
            <v>0</v>
          </cell>
          <cell r="H35">
            <v>0</v>
          </cell>
          <cell r="I35">
            <v>0.5</v>
          </cell>
        </row>
        <row r="36">
          <cell r="E36" t="str">
            <v>汕头综合保税区临港“工改工”多功能厂房建设项目</v>
          </cell>
          <cell r="F36">
            <v>0.8</v>
          </cell>
          <cell r="G36">
            <v>0</v>
          </cell>
          <cell r="H36">
            <v>0</v>
          </cell>
          <cell r="I36">
            <v>0.8</v>
          </cell>
        </row>
        <row r="37">
          <cell r="F37">
            <v>62.8</v>
          </cell>
          <cell r="G37">
            <v>0</v>
          </cell>
          <cell r="H37">
            <v>7</v>
          </cell>
          <cell r="I37">
            <v>55.8</v>
          </cell>
        </row>
        <row r="38">
          <cell r="E38" t="str">
            <v>汕头市龙湖区农村人居环境整治</v>
          </cell>
          <cell r="F38">
            <v>5</v>
          </cell>
          <cell r="G38">
            <v>0</v>
          </cell>
          <cell r="H38">
            <v>0.6</v>
          </cell>
          <cell r="I38">
            <v>4.4</v>
          </cell>
        </row>
        <row r="39">
          <cell r="E39" t="str">
            <v>汕头市龙湖区“新海·景”乡村振兴示范带工程</v>
          </cell>
          <cell r="F39">
            <v>1.5</v>
          </cell>
          <cell r="G39">
            <v>0</v>
          </cell>
          <cell r="H39">
            <v>0</v>
          </cell>
          <cell r="I39">
            <v>1.5</v>
          </cell>
        </row>
        <row r="40">
          <cell r="E40" t="str">
            <v>汕头市龙湖区北部农业观光园项目</v>
          </cell>
          <cell r="F40">
            <v>0.9</v>
          </cell>
          <cell r="G40">
            <v>0</v>
          </cell>
          <cell r="H40">
            <v>0</v>
          </cell>
          <cell r="I40">
            <v>0.9</v>
          </cell>
        </row>
        <row r="41">
          <cell r="E41" t="str">
            <v>汕头市龙湖区鸥汀片区水环境综合整治工程</v>
          </cell>
          <cell r="F41">
            <v>2.5</v>
          </cell>
          <cell r="G41">
            <v>0</v>
          </cell>
          <cell r="H41">
            <v>1.8</v>
          </cell>
          <cell r="I41">
            <v>0.7</v>
          </cell>
        </row>
        <row r="42">
          <cell r="E42" t="str">
            <v>汕头市龙湖区上蓬围涝沟渠系水环境综合整治工程</v>
          </cell>
          <cell r="F42">
            <v>1</v>
          </cell>
          <cell r="G42">
            <v>0</v>
          </cell>
          <cell r="H42">
            <v>0</v>
          </cell>
          <cell r="I42">
            <v>1</v>
          </cell>
        </row>
        <row r="43">
          <cell r="E43" t="str">
            <v>汕头市龙湖人民医院住院综合楼改扩建工程</v>
          </cell>
          <cell r="F43">
            <v>0.5</v>
          </cell>
          <cell r="G43">
            <v>0</v>
          </cell>
          <cell r="H43">
            <v>0</v>
          </cell>
          <cell r="I43">
            <v>0.5</v>
          </cell>
        </row>
        <row r="44">
          <cell r="E44" t="str">
            <v>汕头市龙湖区第二人民医院医共体集团中医医院及分院建设项目</v>
          </cell>
          <cell r="F44">
            <v>2.5</v>
          </cell>
          <cell r="G44">
            <v>0</v>
          </cell>
          <cell r="H44">
            <v>0.5</v>
          </cell>
          <cell r="I44">
            <v>2</v>
          </cell>
        </row>
        <row r="45">
          <cell r="E45" t="str">
            <v>汕头市龙湖区第二人民医院医疗综合楼项目二期</v>
          </cell>
          <cell r="F45">
            <v>1</v>
          </cell>
          <cell r="G45">
            <v>0</v>
          </cell>
          <cell r="H45">
            <v>0</v>
          </cell>
          <cell r="I45">
            <v>1</v>
          </cell>
        </row>
        <row r="46">
          <cell r="E46" t="str">
            <v>汕头市龙湖区疾病预防控制中心新建工程项目</v>
          </cell>
          <cell r="F46">
            <v>0.6</v>
          </cell>
          <cell r="G46">
            <v>0</v>
          </cell>
          <cell r="H46">
            <v>0.6</v>
          </cell>
          <cell r="I46">
            <v>0</v>
          </cell>
        </row>
        <row r="47">
          <cell r="E47" t="str">
            <v>汕头市龙湖区福利院扩建项目</v>
          </cell>
          <cell r="F47">
            <v>0.5</v>
          </cell>
          <cell r="G47">
            <v>0</v>
          </cell>
          <cell r="H47">
            <v>0</v>
          </cell>
          <cell r="I47">
            <v>0.5</v>
          </cell>
        </row>
        <row r="48">
          <cell r="E48" t="str">
            <v>龙湖区鸥汀背寨特色文化旅游基础设施及配套项目</v>
          </cell>
          <cell r="F48">
            <v>1</v>
          </cell>
          <cell r="G48">
            <v>0</v>
          </cell>
          <cell r="H48">
            <v>0</v>
          </cell>
          <cell r="I48">
            <v>1</v>
          </cell>
        </row>
        <row r="49">
          <cell r="E49" t="str">
            <v>广东省龙湖外砂潮织小镇文旅建设项目</v>
          </cell>
          <cell r="F49">
            <v>2.4</v>
          </cell>
          <cell r="G49">
            <v>0</v>
          </cell>
          <cell r="H49">
            <v>0</v>
          </cell>
          <cell r="I49">
            <v>2.4</v>
          </cell>
        </row>
        <row r="50">
          <cell r="E50" t="str">
            <v>汕头龙湖区文化旅游公共服务保障设施建设项目（第一期）</v>
          </cell>
          <cell r="F50">
            <v>1</v>
          </cell>
          <cell r="G50">
            <v>0</v>
          </cell>
          <cell r="H50">
            <v>0</v>
          </cell>
          <cell r="I50">
            <v>1</v>
          </cell>
        </row>
        <row r="51">
          <cell r="E51" t="str">
            <v>汕头市龙湖区北片区旅游基础设施及综合服务配套建设项目</v>
          </cell>
          <cell r="F51">
            <v>1.6</v>
          </cell>
          <cell r="G51">
            <v>0</v>
          </cell>
          <cell r="H51">
            <v>0</v>
          </cell>
          <cell r="I51">
            <v>1.6</v>
          </cell>
        </row>
        <row r="52">
          <cell r="E52" t="str">
            <v>龙湖区粮食储备库项目</v>
          </cell>
          <cell r="F52">
            <v>1</v>
          </cell>
          <cell r="G52">
            <v>0</v>
          </cell>
          <cell r="H52">
            <v>0</v>
          </cell>
          <cell r="I52">
            <v>1</v>
          </cell>
        </row>
        <row r="53">
          <cell r="E53" t="str">
            <v>汕头市龙湖区龙祥工业园区建设</v>
          </cell>
          <cell r="F53">
            <v>0.5</v>
          </cell>
          <cell r="G53">
            <v>0</v>
          </cell>
          <cell r="H53">
            <v>0</v>
          </cell>
          <cell r="I53">
            <v>0.5</v>
          </cell>
        </row>
        <row r="54">
          <cell r="E54" t="str">
            <v>广东省汕头市龙湖现代产业园基础设施项目</v>
          </cell>
          <cell r="F54">
            <v>5</v>
          </cell>
          <cell r="G54">
            <v>0</v>
          </cell>
          <cell r="H54">
            <v>0</v>
          </cell>
          <cell r="I54">
            <v>5</v>
          </cell>
        </row>
        <row r="55">
          <cell r="E55" t="str">
            <v>红坟关沟渠—上溪仔沟样板河道建设工程</v>
          </cell>
          <cell r="F55">
            <v>0.9</v>
          </cell>
          <cell r="G55">
            <v>0</v>
          </cell>
          <cell r="H55">
            <v>0</v>
          </cell>
          <cell r="I55">
            <v>0.9</v>
          </cell>
        </row>
        <row r="56">
          <cell r="E56" t="str">
            <v>龙湖东部产业园区基础配套及设施项目</v>
          </cell>
          <cell r="F56">
            <v>9.1</v>
          </cell>
          <cell r="G56">
            <v>0</v>
          </cell>
          <cell r="H56">
            <v>0</v>
          </cell>
          <cell r="I56">
            <v>9.1</v>
          </cell>
        </row>
        <row r="57">
          <cell r="E57" t="str">
            <v>潮汕大桥工程</v>
          </cell>
          <cell r="F57">
            <v>2</v>
          </cell>
          <cell r="G57">
            <v>0</v>
          </cell>
          <cell r="H57">
            <v>0</v>
          </cell>
          <cell r="I57">
            <v>2</v>
          </cell>
        </row>
        <row r="58">
          <cell r="E58" t="str">
            <v>昆仑山路（汕汾路-中阳大道）改造工程项目</v>
          </cell>
          <cell r="F58">
            <v>3</v>
          </cell>
          <cell r="G58">
            <v>0</v>
          </cell>
          <cell r="H58">
            <v>0</v>
          </cell>
          <cell r="I58">
            <v>3</v>
          </cell>
        </row>
        <row r="59">
          <cell r="E59" t="str">
            <v>汕头市龙湖区龙盛、龙新产业园区配套建设</v>
          </cell>
          <cell r="F59">
            <v>1</v>
          </cell>
          <cell r="G59">
            <v>0</v>
          </cell>
          <cell r="H59">
            <v>1</v>
          </cell>
          <cell r="I59">
            <v>0</v>
          </cell>
        </row>
        <row r="60">
          <cell r="E60" t="str">
            <v>产业园（龙东集聚区、万吉扩容）基础设施配套费</v>
          </cell>
          <cell r="F60">
            <v>1.9</v>
          </cell>
          <cell r="G60">
            <v>0</v>
          </cell>
          <cell r="H60">
            <v>0</v>
          </cell>
          <cell r="I60">
            <v>1.9</v>
          </cell>
        </row>
        <row r="61">
          <cell r="E61" t="str">
            <v>汕头市龙湖工业区基础设施项目</v>
          </cell>
          <cell r="F61">
            <v>1.6</v>
          </cell>
          <cell r="G61">
            <v>0</v>
          </cell>
          <cell r="H61">
            <v>0.57</v>
          </cell>
          <cell r="I61">
            <v>1.03</v>
          </cell>
        </row>
        <row r="62">
          <cell r="E62" t="str">
            <v>万吉产业园区基础设施及配套项目</v>
          </cell>
          <cell r="F62">
            <v>9.6</v>
          </cell>
          <cell r="G62">
            <v>0</v>
          </cell>
          <cell r="H62">
            <v>1.43</v>
          </cell>
          <cell r="I62">
            <v>8.17</v>
          </cell>
        </row>
        <row r="63">
          <cell r="E63" t="str">
            <v>汕头市龙湖区龙华工业集聚区基础设施建设项目</v>
          </cell>
          <cell r="F63">
            <v>1.7</v>
          </cell>
          <cell r="G63">
            <v>0</v>
          </cell>
          <cell r="H63">
            <v>0</v>
          </cell>
          <cell r="I63">
            <v>1.7</v>
          </cell>
        </row>
        <row r="64">
          <cell r="E64" t="str">
            <v>龙湖珠池创意产业园建设及配套设施</v>
          </cell>
          <cell r="F64">
            <v>0.7</v>
          </cell>
          <cell r="G64">
            <v>0</v>
          </cell>
          <cell r="H64">
            <v>0</v>
          </cell>
          <cell r="I64">
            <v>0.7</v>
          </cell>
        </row>
        <row r="65">
          <cell r="E65" t="str">
            <v>汕头市龙湖区北片区价值创新园建设项目</v>
          </cell>
          <cell r="F65">
            <v>1.5</v>
          </cell>
          <cell r="G65">
            <v>0</v>
          </cell>
          <cell r="H65">
            <v>0</v>
          </cell>
          <cell r="I65">
            <v>1.5</v>
          </cell>
        </row>
        <row r="66">
          <cell r="E66" t="str">
            <v>汕头市龙湖区老旧小区改造项目</v>
          </cell>
          <cell r="F66">
            <v>0.6</v>
          </cell>
          <cell r="G66">
            <v>0</v>
          </cell>
          <cell r="H66">
            <v>0.5</v>
          </cell>
          <cell r="I66">
            <v>0.1</v>
          </cell>
        </row>
        <row r="67">
          <cell r="E67" t="str">
            <v>汕头市龙湖区保障性租赁住房项目</v>
          </cell>
          <cell r="F67">
            <v>0.7</v>
          </cell>
          <cell r="G67">
            <v>0</v>
          </cell>
          <cell r="H67">
            <v>0</v>
          </cell>
          <cell r="I67">
            <v>0.7</v>
          </cell>
        </row>
        <row r="68">
          <cell r="F68">
            <v>41.2</v>
          </cell>
          <cell r="G68">
            <v>0</v>
          </cell>
          <cell r="H68">
            <v>8</v>
          </cell>
          <cell r="I68">
            <v>33.2</v>
          </cell>
        </row>
        <row r="69">
          <cell r="E69" t="str">
            <v>金平区乡村振兴农村电网路灯建设项目</v>
          </cell>
          <cell r="F69">
            <v>0.5</v>
          </cell>
          <cell r="G69">
            <v>0</v>
          </cell>
          <cell r="H69">
            <v>0.5</v>
          </cell>
          <cell r="I69">
            <v>0</v>
          </cell>
        </row>
        <row r="70">
          <cell r="E70" t="str">
            <v>金平区鮀浦医院和金平区疾病预防控制中心易地建设项目</v>
          </cell>
          <cell r="F70">
            <v>1.1</v>
          </cell>
          <cell r="G70">
            <v>0</v>
          </cell>
          <cell r="H70">
            <v>0.4</v>
          </cell>
          <cell r="I70">
            <v>0.7</v>
          </cell>
        </row>
        <row r="71">
          <cell r="E71" t="str">
            <v>汕头市金平区城市内涝治理系统化建设项目</v>
          </cell>
          <cell r="F71">
            <v>12</v>
          </cell>
          <cell r="G71">
            <v>0</v>
          </cell>
          <cell r="H71">
            <v>4.6</v>
          </cell>
          <cell r="I71">
            <v>7.4</v>
          </cell>
        </row>
        <row r="72">
          <cell r="E72" t="str">
            <v>金平工业园区升平二片区道路及配套工程项目</v>
          </cell>
          <cell r="F72">
            <v>0.6</v>
          </cell>
          <cell r="G72">
            <v>0</v>
          </cell>
          <cell r="H72">
            <v>0.6</v>
          </cell>
          <cell r="I72">
            <v>0</v>
          </cell>
        </row>
        <row r="73">
          <cell r="E73" t="str">
            <v>汕头金平工业园区基础设施提升工程项目</v>
          </cell>
          <cell r="F73">
            <v>12</v>
          </cell>
          <cell r="G73">
            <v>0</v>
          </cell>
          <cell r="H73">
            <v>0.5</v>
          </cell>
          <cell r="I73">
            <v>11.5</v>
          </cell>
        </row>
        <row r="74">
          <cell r="E74" t="str">
            <v>金平工业园区现代产业集聚区拓展区市政基础及配套设施建设项目</v>
          </cell>
          <cell r="F74">
            <v>12</v>
          </cell>
          <cell r="G74">
            <v>0</v>
          </cell>
          <cell r="H74">
            <v>0</v>
          </cell>
          <cell r="I74">
            <v>12</v>
          </cell>
        </row>
        <row r="75">
          <cell r="E75" t="str">
            <v>汕头市金平区老旧小区改造项目</v>
          </cell>
          <cell r="F75">
            <v>3</v>
          </cell>
          <cell r="G75">
            <v>0</v>
          </cell>
          <cell r="H75">
            <v>1.4</v>
          </cell>
          <cell r="I75">
            <v>1.6</v>
          </cell>
        </row>
        <row r="76">
          <cell r="F76">
            <v>100.5</v>
          </cell>
          <cell r="G76">
            <v>0</v>
          </cell>
          <cell r="H76">
            <v>8.5</v>
          </cell>
          <cell r="I76">
            <v>92</v>
          </cell>
        </row>
        <row r="77">
          <cell r="E77" t="str">
            <v>新建汕头至汕尾铁路汕头南站项目</v>
          </cell>
          <cell r="F77">
            <v>5</v>
          </cell>
          <cell r="G77">
            <v>0</v>
          </cell>
          <cell r="H77">
            <v>1.75</v>
          </cell>
          <cell r="I77">
            <v>3.25</v>
          </cell>
        </row>
        <row r="78">
          <cell r="E78" t="str">
            <v>汕头市濠江区河玉围农田片区综合整治项目</v>
          </cell>
          <cell r="F78">
            <v>0.7</v>
          </cell>
          <cell r="G78">
            <v>0</v>
          </cell>
          <cell r="H78">
            <v>0.5</v>
          </cell>
          <cell r="I78">
            <v>0.2</v>
          </cell>
        </row>
        <row r="79">
          <cell r="E79" t="str">
            <v>濠江区撂荒耕地综合整治项目</v>
          </cell>
          <cell r="F79">
            <v>0.9</v>
          </cell>
          <cell r="G79">
            <v>0</v>
          </cell>
          <cell r="H79">
            <v>0</v>
          </cell>
          <cell r="I79">
            <v>0.9</v>
          </cell>
        </row>
        <row r="80">
          <cell r="E80" t="str">
            <v>濠江湾“一江两岸”流域水环境修复及周边配套设施建设项目</v>
          </cell>
          <cell r="F80">
            <v>30</v>
          </cell>
          <cell r="G80">
            <v>0</v>
          </cell>
          <cell r="H80">
            <v>0</v>
          </cell>
          <cell r="I80">
            <v>30</v>
          </cell>
        </row>
        <row r="81">
          <cell r="E81" t="str">
            <v>汕头市后江湾海堤修复加固工程</v>
          </cell>
          <cell r="F81">
            <v>0.5</v>
          </cell>
          <cell r="G81">
            <v>0</v>
          </cell>
          <cell r="H81">
            <v>0</v>
          </cell>
          <cell r="I81">
            <v>0.5</v>
          </cell>
        </row>
        <row r="82">
          <cell r="E82" t="str">
            <v>汕头市濠江区会汀港排洪渠污水整治及生态修复工程</v>
          </cell>
          <cell r="F82">
            <v>0.5</v>
          </cell>
          <cell r="G82">
            <v>0</v>
          </cell>
          <cell r="H82">
            <v>0</v>
          </cell>
          <cell r="I82">
            <v>0.5</v>
          </cell>
        </row>
        <row r="83">
          <cell r="E83" t="str">
            <v>北山湾、三联工业区垃圾转运（压缩）站建设项目</v>
          </cell>
          <cell r="F83">
            <v>1.2</v>
          </cell>
          <cell r="G83">
            <v>0</v>
          </cell>
          <cell r="H83">
            <v>0</v>
          </cell>
          <cell r="I83">
            <v>1.2</v>
          </cell>
        </row>
        <row r="84">
          <cell r="E84" t="str">
            <v>汕头市濠江区中医医院建设工程</v>
          </cell>
          <cell r="F84">
            <v>1.5</v>
          </cell>
          <cell r="G84">
            <v>0</v>
          </cell>
          <cell r="H84">
            <v>0</v>
          </cell>
          <cell r="I84">
            <v>1.5</v>
          </cell>
        </row>
        <row r="85">
          <cell r="E85" t="str">
            <v>汕头市濠江区妇幼保健院新建工程</v>
          </cell>
          <cell r="F85">
            <v>1.6</v>
          </cell>
          <cell r="G85">
            <v>0</v>
          </cell>
          <cell r="H85">
            <v>0</v>
          </cell>
          <cell r="I85">
            <v>1.6</v>
          </cell>
        </row>
        <row r="86">
          <cell r="E86" t="str">
            <v>汕头市濠江区疾病预防控制中心易地重建工程</v>
          </cell>
          <cell r="F86">
            <v>0.5</v>
          </cell>
          <cell r="G86">
            <v>0</v>
          </cell>
          <cell r="H86">
            <v>0</v>
          </cell>
          <cell r="I86">
            <v>0.5</v>
          </cell>
        </row>
        <row r="87">
          <cell r="E87" t="str">
            <v>濠江区学前教育园舍及配套设施建设项目</v>
          </cell>
          <cell r="F87">
            <v>1</v>
          </cell>
          <cell r="G87">
            <v>0</v>
          </cell>
          <cell r="H87">
            <v>0</v>
          </cell>
          <cell r="I87">
            <v>1</v>
          </cell>
        </row>
        <row r="88">
          <cell r="E88" t="str">
            <v>濠江职教中心校舍综合维修改造工程（二期）及新建幼儿园建设项目</v>
          </cell>
          <cell r="F88">
            <v>0.6</v>
          </cell>
          <cell r="G88">
            <v>0</v>
          </cell>
          <cell r="H88">
            <v>0.5</v>
          </cell>
          <cell r="I88">
            <v>0.1</v>
          </cell>
        </row>
        <row r="89">
          <cell r="E89" t="str">
            <v>汕头市濠江区亚青会基础设施及场馆改造项目（广达大道改造工程）</v>
          </cell>
          <cell r="F89">
            <v>2.4</v>
          </cell>
          <cell r="G89">
            <v>0</v>
          </cell>
          <cell r="H89">
            <v>0.5</v>
          </cell>
          <cell r="I89">
            <v>1.9</v>
          </cell>
        </row>
        <row r="90">
          <cell r="E90" t="str">
            <v>汕头市南山湾产业园基础设施及连接主干道（一期）</v>
          </cell>
          <cell r="F90">
            <v>1.1</v>
          </cell>
          <cell r="G90">
            <v>0</v>
          </cell>
          <cell r="H90">
            <v>0.5</v>
          </cell>
          <cell r="I90">
            <v>0.6</v>
          </cell>
        </row>
        <row r="91">
          <cell r="E91" t="str">
            <v>汕头南站站前广场建设项目（配套项目）</v>
          </cell>
          <cell r="F91">
            <v>3</v>
          </cell>
          <cell r="G91">
            <v>0</v>
          </cell>
          <cell r="H91">
            <v>0.5</v>
          </cell>
          <cell r="I91">
            <v>2.5</v>
          </cell>
        </row>
        <row r="92">
          <cell r="E92" t="str">
            <v>汕头市滨海临港产业片区基础设施配套项目</v>
          </cell>
          <cell r="F92">
            <v>17</v>
          </cell>
          <cell r="G92">
            <v>0</v>
          </cell>
          <cell r="H92">
            <v>2.1</v>
          </cell>
          <cell r="I92">
            <v>14.9</v>
          </cell>
        </row>
        <row r="93">
          <cell r="E93" t="str">
            <v>濠江区产城融合建设项目</v>
          </cell>
          <cell r="F93">
            <v>4</v>
          </cell>
          <cell r="G93">
            <v>0</v>
          </cell>
          <cell r="H93">
            <v>0</v>
          </cell>
          <cell r="I93">
            <v>4</v>
          </cell>
        </row>
        <row r="94">
          <cell r="E94" t="str">
            <v>汕头海上风电产业园基础设施配套项目</v>
          </cell>
          <cell r="F94">
            <v>17</v>
          </cell>
          <cell r="G94">
            <v>0</v>
          </cell>
          <cell r="H94">
            <v>1.45</v>
          </cell>
          <cell r="I94">
            <v>15.55</v>
          </cell>
        </row>
        <row r="95">
          <cell r="E95" t="str">
            <v>濠江区迎亚青会礐石大桥南岸片区及南滨基础设施改造项目</v>
          </cell>
          <cell r="F95">
            <v>6</v>
          </cell>
          <cell r="G95">
            <v>0</v>
          </cell>
          <cell r="H95">
            <v>0</v>
          </cell>
          <cell r="I95">
            <v>6</v>
          </cell>
        </row>
        <row r="96">
          <cell r="E96" t="str">
            <v>汕头市台商投资区（濠江区二期）市政配套工程、台商投资区产业公园（一期）</v>
          </cell>
          <cell r="F96">
            <v>0.5</v>
          </cell>
          <cell r="G96">
            <v>0</v>
          </cell>
          <cell r="H96">
            <v>0</v>
          </cell>
          <cell r="I96">
            <v>0.5</v>
          </cell>
        </row>
        <row r="97">
          <cell r="E97" t="str">
            <v>濠江区医疗产业园区基础设施建设项目</v>
          </cell>
          <cell r="F97">
            <v>1</v>
          </cell>
          <cell r="G97">
            <v>0</v>
          </cell>
          <cell r="H97">
            <v>0</v>
          </cell>
          <cell r="I97">
            <v>1</v>
          </cell>
        </row>
        <row r="98">
          <cell r="E98" t="str">
            <v>汕头市濠江区老旧小区改造项目</v>
          </cell>
          <cell r="F98">
            <v>2.5</v>
          </cell>
          <cell r="G98">
            <v>0</v>
          </cell>
          <cell r="H98">
            <v>0.7</v>
          </cell>
          <cell r="I98">
            <v>1.8</v>
          </cell>
        </row>
        <row r="99">
          <cell r="E99" t="str">
            <v>汕头市达濠古城及周边老旧小区改造项目</v>
          </cell>
          <cell r="F99">
            <v>2</v>
          </cell>
          <cell r="G99">
            <v>0</v>
          </cell>
          <cell r="H99">
            <v>0</v>
          </cell>
          <cell r="I99">
            <v>2</v>
          </cell>
        </row>
        <row r="100">
          <cell r="F100">
            <v>42.7</v>
          </cell>
          <cell r="G100">
            <v>0</v>
          </cell>
          <cell r="H100">
            <v>1.5</v>
          </cell>
          <cell r="I100">
            <v>41.2</v>
          </cell>
        </row>
        <row r="101">
          <cell r="E101" t="str">
            <v>厦深铁路潮阳站站前广场及配套设施项目</v>
          </cell>
          <cell r="F101">
            <v>0.5</v>
          </cell>
          <cell r="G101">
            <v>0</v>
          </cell>
          <cell r="H101">
            <v>0</v>
          </cell>
          <cell r="I101">
            <v>0.5</v>
          </cell>
        </row>
        <row r="102">
          <cell r="E102" t="str">
            <v>2021年度汕头市潮阳区金灶镇华岗（等10个）村垦造水田项目</v>
          </cell>
          <cell r="F102">
            <v>1.4</v>
          </cell>
          <cell r="G102">
            <v>0</v>
          </cell>
          <cell r="H102">
            <v>0</v>
          </cell>
          <cell r="I102">
            <v>1.4</v>
          </cell>
        </row>
        <row r="103">
          <cell r="E103" t="str">
            <v>汕头市潮阳区榕江片区美丽乡村风貌带建设项目</v>
          </cell>
          <cell r="F103">
            <v>5</v>
          </cell>
          <cell r="G103">
            <v>0</v>
          </cell>
          <cell r="H103">
            <v>0</v>
          </cell>
          <cell r="I103">
            <v>5</v>
          </cell>
        </row>
        <row r="104">
          <cell r="E104" t="str">
            <v>汕头市潮阳区城区和谷饶镇污水处理厂配套管网建设项目四期工程</v>
          </cell>
          <cell r="F104">
            <v>4.2</v>
          </cell>
          <cell r="G104">
            <v>0</v>
          </cell>
          <cell r="H104">
            <v>0.7</v>
          </cell>
          <cell r="I104">
            <v>3.5</v>
          </cell>
        </row>
        <row r="105">
          <cell r="E105" t="str">
            <v>汕头市潮阳区城区、和平、铜盂、贵屿镇污水处理厂提标扩建及配套管网建设项目续建工程</v>
          </cell>
          <cell r="F105">
            <v>2</v>
          </cell>
          <cell r="G105">
            <v>0</v>
          </cell>
          <cell r="H105">
            <v>0</v>
          </cell>
          <cell r="I105">
            <v>2</v>
          </cell>
        </row>
        <row r="106">
          <cell r="E106" t="str">
            <v>汕头市潮阳区中医院异地新建提升工程</v>
          </cell>
          <cell r="F106">
            <v>2.4</v>
          </cell>
          <cell r="G106">
            <v>0</v>
          </cell>
          <cell r="H106">
            <v>0</v>
          </cell>
          <cell r="I106">
            <v>2.4</v>
          </cell>
        </row>
        <row r="107">
          <cell r="E107" t="str">
            <v>汕头市潮阳区中医院异地新建项目</v>
          </cell>
          <cell r="F107">
            <v>0.7</v>
          </cell>
          <cell r="G107">
            <v>0</v>
          </cell>
          <cell r="H107">
            <v>0</v>
          </cell>
          <cell r="I107">
            <v>0.7</v>
          </cell>
        </row>
        <row r="108">
          <cell r="E108" t="str">
            <v>汕头市潮阳区大峰医院一期改扩建项目</v>
          </cell>
          <cell r="F108">
            <v>2.5</v>
          </cell>
          <cell r="G108">
            <v>0</v>
          </cell>
          <cell r="H108">
            <v>0</v>
          </cell>
          <cell r="I108">
            <v>2.5</v>
          </cell>
        </row>
        <row r="109">
          <cell r="E109" t="str">
            <v>汕头市潮阳区体育中心新建项目</v>
          </cell>
          <cell r="F109">
            <v>1</v>
          </cell>
          <cell r="G109">
            <v>0</v>
          </cell>
          <cell r="H109">
            <v>0</v>
          </cell>
          <cell r="I109">
            <v>1</v>
          </cell>
        </row>
        <row r="110">
          <cell r="E110" t="str">
            <v>潮阳区供水直抄到户管网升级改造建设工程</v>
          </cell>
          <cell r="F110">
            <v>2.8</v>
          </cell>
          <cell r="G110">
            <v>0</v>
          </cell>
          <cell r="H110">
            <v>0.8</v>
          </cell>
          <cell r="I110">
            <v>2</v>
          </cell>
        </row>
        <row r="111">
          <cell r="E111" t="str">
            <v>汕头市纺织服装产业基地</v>
          </cell>
          <cell r="F111">
            <v>16</v>
          </cell>
          <cell r="G111">
            <v>0</v>
          </cell>
          <cell r="H111">
            <v>0</v>
          </cell>
          <cell r="I111">
            <v>16</v>
          </cell>
        </row>
        <row r="112">
          <cell r="E112" t="str">
            <v>汕头市潮阳区临港特色产业片区配套基础设施项目</v>
          </cell>
          <cell r="F112">
            <v>0.8</v>
          </cell>
          <cell r="G112">
            <v>0</v>
          </cell>
          <cell r="H112">
            <v>0</v>
          </cell>
          <cell r="I112">
            <v>0.8</v>
          </cell>
        </row>
        <row r="113">
          <cell r="E113" t="str">
            <v>汕头市潮阳区海门产业园区提质升级项目</v>
          </cell>
          <cell r="F113">
            <v>1.9</v>
          </cell>
          <cell r="G113">
            <v>0</v>
          </cell>
          <cell r="H113">
            <v>0</v>
          </cell>
          <cell r="I113">
            <v>1.9</v>
          </cell>
        </row>
        <row r="114">
          <cell r="E114" t="str">
            <v>汕头市潮阳区金浦高新产业园区提质升级建设项目</v>
          </cell>
          <cell r="F114">
            <v>1.5</v>
          </cell>
          <cell r="G114">
            <v>0</v>
          </cell>
          <cell r="H114">
            <v>0</v>
          </cell>
          <cell r="I114">
            <v>1.5</v>
          </cell>
        </row>
        <row r="115">
          <cell r="F115">
            <v>73.6</v>
          </cell>
          <cell r="G115">
            <v>0</v>
          </cell>
          <cell r="H115">
            <v>5</v>
          </cell>
          <cell r="I115">
            <v>68.6</v>
          </cell>
        </row>
        <row r="116">
          <cell r="E116" t="str">
            <v>新建汕头至汕尾铁路潮南站</v>
          </cell>
          <cell r="F116">
            <v>0.9</v>
          </cell>
          <cell r="G116">
            <v>0</v>
          </cell>
          <cell r="H116">
            <v>0</v>
          </cell>
          <cell r="I116">
            <v>0.9</v>
          </cell>
        </row>
        <row r="117">
          <cell r="E117" t="str">
            <v>汕头市潮南区2021年度垦造水田项目</v>
          </cell>
          <cell r="F117">
            <v>0.5</v>
          </cell>
          <cell r="G117">
            <v>0</v>
          </cell>
          <cell r="H117">
            <v>0</v>
          </cell>
          <cell r="I117">
            <v>0.5</v>
          </cell>
        </row>
        <row r="118">
          <cell r="E118" t="str">
            <v>汕头市潮南区2022年度垦造水田项目</v>
          </cell>
          <cell r="F118">
            <v>2.4</v>
          </cell>
          <cell r="G118">
            <v>0</v>
          </cell>
          <cell r="H118">
            <v>0.5</v>
          </cell>
          <cell r="I118">
            <v>1.9</v>
          </cell>
        </row>
        <row r="119">
          <cell r="E119" t="str">
            <v>汕头市潮南区南山截流扩宽工程（内涝治理项目）</v>
          </cell>
          <cell r="F119">
            <v>0.5</v>
          </cell>
          <cell r="G119">
            <v>0</v>
          </cell>
          <cell r="H119">
            <v>0</v>
          </cell>
          <cell r="I119">
            <v>0.5</v>
          </cell>
        </row>
        <row r="120">
          <cell r="E120" t="str">
            <v>汕头市潮南区“十四五”农村供水工程</v>
          </cell>
          <cell r="F120">
            <v>2.1</v>
          </cell>
          <cell r="G120">
            <v>0</v>
          </cell>
          <cell r="H120">
            <v>0</v>
          </cell>
          <cell r="I120">
            <v>2.1</v>
          </cell>
        </row>
        <row r="121">
          <cell r="E121" t="str">
            <v>汕头市潮南区水闸及生态修复建设工程（含产业园区供水及农业灌溉）</v>
          </cell>
          <cell r="F121">
            <v>0.5</v>
          </cell>
          <cell r="G121">
            <v>0</v>
          </cell>
          <cell r="H121">
            <v>0</v>
          </cell>
          <cell r="I121">
            <v>0.5</v>
          </cell>
        </row>
        <row r="122">
          <cell r="E122" t="str">
            <v>汕头市潮南区新建陇田镇新坛、伯公头、大寮3宗电排站</v>
          </cell>
          <cell r="F122">
            <v>1</v>
          </cell>
          <cell r="G122">
            <v>0</v>
          </cell>
          <cell r="H122">
            <v>0</v>
          </cell>
          <cell r="I122">
            <v>1</v>
          </cell>
        </row>
        <row r="123">
          <cell r="E123" t="str">
            <v>潮南区生态补水引调水工程（含产业园区供水）</v>
          </cell>
          <cell r="F123">
            <v>1</v>
          </cell>
          <cell r="G123">
            <v>0</v>
          </cell>
          <cell r="H123">
            <v>0</v>
          </cell>
          <cell r="I123">
            <v>1</v>
          </cell>
        </row>
        <row r="124">
          <cell r="E124" t="str">
            <v> 潮南区生态补水引调水工程-秋风水泵站、两英大溪二级泵站及压力管道工程</v>
          </cell>
          <cell r="F124">
            <v>1</v>
          </cell>
          <cell r="G124">
            <v>0</v>
          </cell>
          <cell r="H124">
            <v>0</v>
          </cell>
          <cell r="I124">
            <v>1</v>
          </cell>
        </row>
        <row r="125">
          <cell r="E125" t="str">
            <v> 汕头市潮南区两英大溪综合整治工程</v>
          </cell>
          <cell r="F125">
            <v>0.5</v>
          </cell>
          <cell r="G125">
            <v>0</v>
          </cell>
          <cell r="H125">
            <v>0</v>
          </cell>
          <cell r="I125">
            <v>0.5</v>
          </cell>
        </row>
        <row r="126">
          <cell r="E126" t="str">
            <v>汕头市潮南区金溪水岔河扩宽工程（内涝治理项目）</v>
          </cell>
          <cell r="F126">
            <v>0.5</v>
          </cell>
          <cell r="G126">
            <v>0</v>
          </cell>
          <cell r="H126">
            <v>0</v>
          </cell>
          <cell r="I126">
            <v>0.5</v>
          </cell>
        </row>
        <row r="127">
          <cell r="E127" t="str">
            <v>潮南区陈店大溪流域水环境生态修复项目</v>
          </cell>
          <cell r="F127">
            <v>1.9</v>
          </cell>
          <cell r="G127">
            <v>0</v>
          </cell>
          <cell r="H127">
            <v>0.27</v>
          </cell>
          <cell r="I127">
            <v>1.63</v>
          </cell>
        </row>
        <row r="128">
          <cell r="E128" t="str">
            <v>汕头市潮南区老区全域水利设施建设工程</v>
          </cell>
          <cell r="F128">
            <v>3.6</v>
          </cell>
          <cell r="G128">
            <v>0</v>
          </cell>
          <cell r="H128">
            <v>0</v>
          </cell>
          <cell r="I128">
            <v>3.6</v>
          </cell>
        </row>
        <row r="129">
          <cell r="E129" t="str">
            <v>汕头市潮南区污水处理厂污水管网补缺工程</v>
          </cell>
          <cell r="F129">
            <v>3</v>
          </cell>
          <cell r="G129">
            <v>0</v>
          </cell>
          <cell r="H129">
            <v>0</v>
          </cell>
          <cell r="I129">
            <v>3</v>
          </cell>
        </row>
        <row r="130">
          <cell r="E130" t="str">
            <v>潮南区“源头截污、雨污分流”管网补缺工程</v>
          </cell>
          <cell r="F130">
            <v>5.5</v>
          </cell>
          <cell r="G130">
            <v>0</v>
          </cell>
          <cell r="H130">
            <v>0</v>
          </cell>
          <cell r="I130">
            <v>5.5</v>
          </cell>
        </row>
        <row r="131">
          <cell r="E131" t="str">
            <v>汕头市潮南区中医医院建设项目</v>
          </cell>
          <cell r="F131">
            <v>0.9</v>
          </cell>
          <cell r="G131">
            <v>0</v>
          </cell>
          <cell r="H131">
            <v>0.5</v>
          </cell>
          <cell r="I131">
            <v>0.4</v>
          </cell>
        </row>
        <row r="132">
          <cell r="E132" t="str">
            <v>广东省汕头市潮南区人民医院异地新建项目</v>
          </cell>
          <cell r="F132">
            <v>1</v>
          </cell>
          <cell r="G132">
            <v>0</v>
          </cell>
          <cell r="H132">
            <v>0</v>
          </cell>
          <cell r="I132">
            <v>1</v>
          </cell>
        </row>
        <row r="133">
          <cell r="E133" t="str">
            <v>汕头市潮南区人民医院异地新建配套建设工程</v>
          </cell>
          <cell r="F133">
            <v>3.5</v>
          </cell>
          <cell r="G133">
            <v>0</v>
          </cell>
          <cell r="H133">
            <v>0</v>
          </cell>
          <cell r="I133">
            <v>3.5</v>
          </cell>
        </row>
        <row r="134">
          <cell r="E134" t="str">
            <v>粤东技师学院潮南校区建设</v>
          </cell>
          <cell r="F134">
            <v>0.8</v>
          </cell>
          <cell r="G134">
            <v>0</v>
          </cell>
          <cell r="H134">
            <v>0</v>
          </cell>
          <cell r="I134">
            <v>0.8</v>
          </cell>
        </row>
        <row r="135">
          <cell r="E135" t="str">
            <v> 汕头市潮南区红场镇大南山特色产业园区配套项目（揭惠高速公路潮南区红场连接线新建工程）</v>
          </cell>
          <cell r="F135">
            <v>1.2</v>
          </cell>
          <cell r="G135">
            <v>0</v>
          </cell>
          <cell r="H135">
            <v>0.6</v>
          </cell>
          <cell r="I135">
            <v>0.6</v>
          </cell>
        </row>
        <row r="136">
          <cell r="E136" t="str">
            <v>汕头市潮南区乡村振兴暨成田镇南山生态旅游项目</v>
          </cell>
          <cell r="F136">
            <v>0.5</v>
          </cell>
          <cell r="G136">
            <v>0</v>
          </cell>
          <cell r="H136">
            <v>0</v>
          </cell>
          <cell r="I136">
            <v>0.5</v>
          </cell>
        </row>
        <row r="137">
          <cell r="E137" t="str">
            <v>汕头市潮南区成田镇侨乡水韵文化带建设工程项目</v>
          </cell>
          <cell r="F137">
            <v>1</v>
          </cell>
          <cell r="G137">
            <v>0</v>
          </cell>
          <cell r="H137">
            <v>0</v>
          </cell>
          <cell r="I137">
            <v>1</v>
          </cell>
        </row>
        <row r="138">
          <cell r="E138" t="str">
            <v>仙城镇乡村振兴暨南山北麓文旅运营项目</v>
          </cell>
          <cell r="F138">
            <v>2.3</v>
          </cell>
          <cell r="G138">
            <v>0</v>
          </cell>
          <cell r="H138">
            <v>0</v>
          </cell>
          <cell r="I138">
            <v>2.3</v>
          </cell>
        </row>
        <row r="139">
          <cell r="E139" t="str">
            <v>汕头市潮南区地方储备粮仓库</v>
          </cell>
          <cell r="F139">
            <v>0.8</v>
          </cell>
          <cell r="G139">
            <v>0</v>
          </cell>
          <cell r="H139">
            <v>0</v>
          </cell>
          <cell r="I139">
            <v>0.8</v>
          </cell>
        </row>
        <row r="140">
          <cell r="E140" t="str">
            <v>汕头市潮南区产城融合示范区建设项目（汕南大道潮南胪岗至峡山段）</v>
          </cell>
          <cell r="F140">
            <v>0.5</v>
          </cell>
          <cell r="G140">
            <v>0</v>
          </cell>
          <cell r="H140">
            <v>0</v>
          </cell>
          <cell r="I140">
            <v>0.5</v>
          </cell>
        </row>
        <row r="141">
          <cell r="E141" t="str">
            <v>汕头市潮南区纺织产业园区配套基础设施（陈沙大道东延线新建工程）</v>
          </cell>
          <cell r="F141">
            <v>1</v>
          </cell>
          <cell r="G141">
            <v>0</v>
          </cell>
          <cell r="H141">
            <v>0</v>
          </cell>
          <cell r="I141">
            <v>1</v>
          </cell>
        </row>
        <row r="142">
          <cell r="E142" t="str">
            <v>汕头市潮南区南山智慧产业片区配套工程（省道235线潮南司马浦至两英路段改线工程）</v>
          </cell>
          <cell r="F142">
            <v>2</v>
          </cell>
          <cell r="G142">
            <v>0</v>
          </cell>
          <cell r="H142">
            <v>1.2</v>
          </cell>
          <cell r="I142">
            <v>0.8</v>
          </cell>
        </row>
        <row r="143">
          <cell r="E143" t="str">
            <v>汕头市潮南练江滨海生态发展示范片区配套项目（井田公路井都段改造工程）</v>
          </cell>
          <cell r="F143">
            <v>1</v>
          </cell>
          <cell r="G143">
            <v>0</v>
          </cell>
          <cell r="H143">
            <v>0</v>
          </cell>
          <cell r="I143">
            <v>1</v>
          </cell>
        </row>
        <row r="144">
          <cell r="E144" t="str">
            <v>汕头市潮南区陈店镇西新工业片区配套工程（S235线潮南陈店浮草至沟湖路段路面改造工程）</v>
          </cell>
          <cell r="F144">
            <v>0.5</v>
          </cell>
          <cell r="G144">
            <v>0</v>
          </cell>
          <cell r="H144">
            <v>0.39</v>
          </cell>
          <cell r="I144">
            <v>0.11</v>
          </cell>
        </row>
        <row r="145">
          <cell r="E145" t="str">
            <v>汕头市潮南区峡新物流园配套设施项目（潮南区峡新公路非机动车道建设工程）</v>
          </cell>
          <cell r="F145">
            <v>2</v>
          </cell>
          <cell r="G145">
            <v>0</v>
          </cell>
          <cell r="H145">
            <v>1.2</v>
          </cell>
          <cell r="I145">
            <v>0.8</v>
          </cell>
        </row>
        <row r="146">
          <cell r="E146" t="str">
            <v>汕头市潮南区胪岗镇级工业片区配套项目（汕头市潮南区峡安路(Y298峡后线)峡山至港头路段路面改造工程）</v>
          </cell>
          <cell r="F146">
            <v>0.5</v>
          </cell>
          <cell r="G146">
            <v>0</v>
          </cell>
          <cell r="H146">
            <v>0.34</v>
          </cell>
          <cell r="I146">
            <v>0.16</v>
          </cell>
        </row>
        <row r="147">
          <cell r="E147" t="str">
            <v>汕头市潮南区智慧交通及停车场建设项目（一期）</v>
          </cell>
          <cell r="F147">
            <v>0.7</v>
          </cell>
          <cell r="G147">
            <v>0</v>
          </cell>
          <cell r="H147">
            <v>0</v>
          </cell>
          <cell r="I147">
            <v>0.7</v>
          </cell>
        </row>
        <row r="148">
          <cell r="E148" t="str">
            <v>汕头市潮南练江滨海生态发展示范片区智慧园区及配套设施</v>
          </cell>
          <cell r="F148">
            <v>2.8</v>
          </cell>
          <cell r="G148">
            <v>0</v>
          </cell>
          <cell r="H148">
            <v>0</v>
          </cell>
          <cell r="I148">
            <v>2.8</v>
          </cell>
        </row>
        <row r="149">
          <cell r="E149" t="str">
            <v>陈店北新工业园区基础设施配套提升</v>
          </cell>
          <cell r="F149">
            <v>1.9</v>
          </cell>
          <cell r="G149">
            <v>0</v>
          </cell>
          <cell r="H149">
            <v>0</v>
          </cell>
          <cell r="I149">
            <v>1.9</v>
          </cell>
        </row>
        <row r="150">
          <cell r="E150" t="str">
            <v>广东省口腔用品技术创新专业镇（司马浦）产业集聚区基础设施及配套建设项目</v>
          </cell>
          <cell r="F150">
            <v>8</v>
          </cell>
          <cell r="G150">
            <v>0</v>
          </cell>
          <cell r="H150">
            <v>0</v>
          </cell>
          <cell r="I150">
            <v>8</v>
          </cell>
        </row>
        <row r="151">
          <cell r="E151" t="str">
            <v>潮南区南山智慧产业片区配套项目一期工程（龙岭老厂房片区首期产业升级改造及配套基础设施建设项目）</v>
          </cell>
          <cell r="F151">
            <v>10.8</v>
          </cell>
          <cell r="G151">
            <v>0</v>
          </cell>
          <cell r="H151">
            <v>0</v>
          </cell>
          <cell r="I151">
            <v>10.8</v>
          </cell>
        </row>
        <row r="152">
          <cell r="E152" t="str">
            <v>汕头市潮南高铁新城基础设施配套项目（一期）</v>
          </cell>
          <cell r="F152">
            <v>5</v>
          </cell>
          <cell r="G152">
            <v>0</v>
          </cell>
          <cell r="H152">
            <v>0</v>
          </cell>
          <cell r="I152">
            <v>5</v>
          </cell>
        </row>
        <row r="153">
          <cell r="F153">
            <v>107.6</v>
          </cell>
          <cell r="G153">
            <v>0</v>
          </cell>
          <cell r="H153">
            <v>6</v>
          </cell>
          <cell r="I153">
            <v>101.6</v>
          </cell>
        </row>
        <row r="154">
          <cell r="E154" t="str">
            <v>广东省汕头市澄海区城区停车场建设及配套项目</v>
          </cell>
          <cell r="F154">
            <v>2.9</v>
          </cell>
          <cell r="G154">
            <v>0</v>
          </cell>
          <cell r="H154">
            <v>0.4</v>
          </cell>
          <cell r="I154">
            <v>2.5</v>
          </cell>
        </row>
        <row r="155">
          <cell r="E155" t="str">
            <v>广东省汕头市澄海区垦造水田项目（莲华、隆都片区)</v>
          </cell>
          <cell r="F155">
            <v>0.5</v>
          </cell>
          <cell r="G155">
            <v>0</v>
          </cell>
          <cell r="H155">
            <v>0</v>
          </cell>
          <cell r="I155">
            <v>0.5</v>
          </cell>
        </row>
        <row r="156">
          <cell r="E156" t="str">
            <v>汕头市澄海区清源水质净化厂三期及澄海新区雨污分流改造建设项目</v>
          </cell>
          <cell r="F156">
            <v>3</v>
          </cell>
          <cell r="G156">
            <v>0</v>
          </cell>
          <cell r="H156">
            <v>0</v>
          </cell>
          <cell r="I156">
            <v>3</v>
          </cell>
        </row>
        <row r="157">
          <cell r="E157" t="str">
            <v>汕头市澄海区莲下污水处理厂二期及配套管网完善建设项目</v>
          </cell>
          <cell r="F157">
            <v>1</v>
          </cell>
          <cell r="G157">
            <v>0</v>
          </cell>
          <cell r="H157">
            <v>0</v>
          </cell>
          <cell r="I157">
            <v>1</v>
          </cell>
        </row>
        <row r="158">
          <cell r="E158" t="str">
            <v>广东省汕头市澄海区樟林古港海丝潮侨文化旅游景区</v>
          </cell>
          <cell r="F158">
            <v>7</v>
          </cell>
          <cell r="G158">
            <v>0</v>
          </cell>
          <cell r="H158">
            <v>0</v>
          </cell>
          <cell r="I158">
            <v>7</v>
          </cell>
        </row>
        <row r="159">
          <cell r="E159" t="str">
            <v>汕头市澄海区地方储备粮仓库扩建项目（二期）</v>
          </cell>
          <cell r="F159">
            <v>0.5</v>
          </cell>
          <cell r="G159">
            <v>0</v>
          </cell>
          <cell r="H159">
            <v>0</v>
          </cell>
          <cell r="I159">
            <v>0.5</v>
          </cell>
        </row>
        <row r="160">
          <cell r="E160" t="str">
            <v>广东省汕头市澄海区莲下镇“十四五”供水保障项目</v>
          </cell>
          <cell r="F160">
            <v>1.4</v>
          </cell>
          <cell r="G160">
            <v>0</v>
          </cell>
          <cell r="H160">
            <v>0</v>
          </cell>
          <cell r="I160">
            <v>1.4</v>
          </cell>
        </row>
        <row r="161">
          <cell r="E161" t="str">
            <v>广东省汕头市澄海区莲花山片区基础设施建设项目</v>
          </cell>
          <cell r="F161">
            <v>1</v>
          </cell>
          <cell r="G161">
            <v>0</v>
          </cell>
          <cell r="H161">
            <v>0.3</v>
          </cell>
          <cell r="I161">
            <v>0.7</v>
          </cell>
        </row>
        <row r="162">
          <cell r="E162" t="str">
            <v>广东省汕头市澄海区莲上镇现代化农产品物流产业园基础设施项目</v>
          </cell>
          <cell r="F162">
            <v>2.7</v>
          </cell>
          <cell r="G162">
            <v>0</v>
          </cell>
          <cell r="H162">
            <v>0.65</v>
          </cell>
          <cell r="I162">
            <v>2.05</v>
          </cell>
        </row>
        <row r="163">
          <cell r="E163" t="str">
            <v>广东省汕头市澄海区岭海中小微企业创业园通用厂房（二期）</v>
          </cell>
          <cell r="F163">
            <v>1.4</v>
          </cell>
          <cell r="G163">
            <v>0</v>
          </cell>
          <cell r="H163">
            <v>0</v>
          </cell>
          <cell r="I163">
            <v>1.4</v>
          </cell>
        </row>
        <row r="164">
          <cell r="E164" t="str">
            <v>广东省汕头市澄海区科创园基础设施及配套设施建设项目</v>
          </cell>
          <cell r="F164">
            <v>1.4</v>
          </cell>
          <cell r="G164">
            <v>0</v>
          </cell>
          <cell r="H164">
            <v>1.25</v>
          </cell>
          <cell r="I164">
            <v>0.15</v>
          </cell>
        </row>
        <row r="165">
          <cell r="E165" t="str">
            <v>广东省汕头市澄海区莲下镇鸿利工业区基础设施升级改造项目</v>
          </cell>
          <cell r="F165">
            <v>2.3</v>
          </cell>
          <cell r="G165">
            <v>0</v>
          </cell>
          <cell r="H165">
            <v>0</v>
          </cell>
          <cell r="I165">
            <v>2.3</v>
          </cell>
        </row>
        <row r="166">
          <cell r="E166" t="str">
            <v>广东省汕头市澄海区莲南村镇工业集聚区示范点产业园区基础设施建设项目</v>
          </cell>
          <cell r="F166">
            <v>6</v>
          </cell>
          <cell r="G166">
            <v>0</v>
          </cell>
          <cell r="H166">
            <v>1.6</v>
          </cell>
          <cell r="I166">
            <v>4.4</v>
          </cell>
        </row>
        <row r="167">
          <cell r="E167" t="str">
            <v>汕头市澄海区莲南产业园区基础设施及配套设施建设项目</v>
          </cell>
          <cell r="F167">
            <v>2.5</v>
          </cell>
          <cell r="G167">
            <v>0</v>
          </cell>
          <cell r="H167">
            <v>1</v>
          </cell>
          <cell r="I167">
            <v>1.5</v>
          </cell>
        </row>
        <row r="168">
          <cell r="E168" t="str">
            <v>广东省汕头市澄海区莲下镇第一工业园区基础设施升级改造项目</v>
          </cell>
          <cell r="F168">
            <v>2.7</v>
          </cell>
          <cell r="G168">
            <v>0</v>
          </cell>
          <cell r="H168">
            <v>0</v>
          </cell>
          <cell r="I168">
            <v>2.7</v>
          </cell>
        </row>
        <row r="169">
          <cell r="E169" t="str">
            <v>广东省汕头市澄海区六合产业园区基础设施提升及配套工程（六合围片区）</v>
          </cell>
          <cell r="F169">
            <v>70</v>
          </cell>
          <cell r="G169">
            <v>0</v>
          </cell>
          <cell r="H169">
            <v>0</v>
          </cell>
          <cell r="I169">
            <v>70</v>
          </cell>
        </row>
        <row r="170">
          <cell r="E170" t="str">
            <v>广东省汕头市澄海区凤翔滨海现代产业园区交通基础设施升级改造</v>
          </cell>
          <cell r="F170">
            <v>0.8</v>
          </cell>
          <cell r="G170">
            <v>0</v>
          </cell>
          <cell r="H170">
            <v>0.8</v>
          </cell>
          <cell r="I170">
            <v>0</v>
          </cell>
        </row>
        <row r="171">
          <cell r="E171" t="str">
            <v>广东省汕头市澄海区城镇老旧小区改造</v>
          </cell>
          <cell r="F171">
            <v>0.5</v>
          </cell>
          <cell r="G171">
            <v>0</v>
          </cell>
          <cell r="H171">
            <v>0</v>
          </cell>
          <cell r="I171">
            <v>0.5</v>
          </cell>
        </row>
        <row r="172">
          <cell r="F172">
            <v>8.3</v>
          </cell>
          <cell r="G172">
            <v>0</v>
          </cell>
          <cell r="H172">
            <v>0.5</v>
          </cell>
          <cell r="I172">
            <v>7.8</v>
          </cell>
        </row>
        <row r="173">
          <cell r="E173" t="str">
            <v>汕头市南澳县深澳大溪主流域治理建设项目</v>
          </cell>
          <cell r="F173">
            <v>0.8</v>
          </cell>
          <cell r="G173">
            <v>0</v>
          </cell>
          <cell r="H173">
            <v>0</v>
          </cell>
          <cell r="I173">
            <v>0.8</v>
          </cell>
        </row>
        <row r="174">
          <cell r="E174" t="str">
            <v>汕头市南澳县全域旅游配套设施建设项目（环岛片区）</v>
          </cell>
          <cell r="F174">
            <v>2.5</v>
          </cell>
          <cell r="G174">
            <v>0</v>
          </cell>
          <cell r="H174">
            <v>0</v>
          </cell>
          <cell r="I174">
            <v>2.5</v>
          </cell>
        </row>
        <row r="175">
          <cell r="E175" t="str">
            <v>南澳县旅游集散中心建设项目</v>
          </cell>
          <cell r="F175">
            <v>0.6</v>
          </cell>
          <cell r="G175">
            <v>0</v>
          </cell>
          <cell r="H175">
            <v>0</v>
          </cell>
          <cell r="I175">
            <v>0.6</v>
          </cell>
        </row>
        <row r="176">
          <cell r="E176" t="str">
            <v>汕头市南澳县全域旅游配套设施建设项目（后宅片区）</v>
          </cell>
          <cell r="F176">
            <v>1.6</v>
          </cell>
          <cell r="G176">
            <v>0</v>
          </cell>
          <cell r="H176">
            <v>0.5</v>
          </cell>
          <cell r="I176">
            <v>1.1</v>
          </cell>
        </row>
        <row r="177">
          <cell r="E177" t="str">
            <v>汕头市南澳岛渔港经济区项目（一期）</v>
          </cell>
          <cell r="F177">
            <v>2</v>
          </cell>
          <cell r="G177">
            <v>0</v>
          </cell>
          <cell r="H177">
            <v>0</v>
          </cell>
          <cell r="I177">
            <v>2</v>
          </cell>
        </row>
        <row r="178">
          <cell r="E178" t="str">
            <v>汕头市南澳县县城老旧小区改造项目</v>
          </cell>
          <cell r="F178">
            <v>0.8</v>
          </cell>
          <cell r="G178">
            <v>0</v>
          </cell>
          <cell r="H178">
            <v>0</v>
          </cell>
          <cell r="I178">
            <v>0.8</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0.96.245.242:8809/page/debt/zqgl/zqsjsy/zqSjzcXzMain.jsp?nameUpdate=1&amp;wf_id=100802&amp;node_code=1&amp;node_type=lr&amp;adcode=440523&amp;agcode=&amp;userid=64C3280C016DA8FAE053F1F5600A0D41&amp;menucode=211315035060&amp;token=99641415778cc83fb39ae1ddd40436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U45"/>
  <sheetViews>
    <sheetView tabSelected="1" zoomScale="70" zoomScaleNormal="70" workbookViewId="0">
      <selection activeCell="A1" sqref="A1:D1"/>
    </sheetView>
  </sheetViews>
  <sheetFormatPr defaultColWidth="8.8" defaultRowHeight="14.25"/>
  <cols>
    <col min="1" max="2" width="7.725" style="39" customWidth="1"/>
    <col min="3" max="3" width="20.625" style="39" customWidth="1"/>
    <col min="4" max="4" width="19.6833333333333" style="39" customWidth="1"/>
    <col min="5" max="5" width="8.8" style="39"/>
    <col min="6" max="6" width="9.875" style="39"/>
    <col min="7" max="7" width="14.375" style="39" customWidth="1"/>
    <col min="8" max="8" width="40.625" style="39" customWidth="1"/>
    <col min="9" max="9" width="8.8" style="39" customWidth="1"/>
    <col min="10" max="10" width="18" style="39" customWidth="1"/>
    <col min="11" max="12" width="16.625" style="39" customWidth="1"/>
    <col min="13" max="13" width="8.8" style="39" customWidth="1"/>
    <col min="14" max="14" width="18.625" style="39" customWidth="1"/>
    <col min="15" max="15" width="8.8" style="39" customWidth="1"/>
    <col min="16" max="16" width="16.625" style="39" customWidth="1"/>
    <col min="17" max="17" width="10.625" style="39" customWidth="1"/>
    <col min="18" max="18" width="16.625" style="39" customWidth="1"/>
    <col min="19" max="19" width="10.625" style="39" customWidth="1"/>
    <col min="20" max="20" width="18.9333333333333" style="39" customWidth="1"/>
    <col min="21" max="21" width="10.9083333333333" style="39" customWidth="1"/>
    <col min="22" max="22" width="40.625" style="39" customWidth="1"/>
    <col min="23" max="23" width="9.875" style="39" customWidth="1"/>
    <col min="24" max="24" width="12.625" style="39" customWidth="1"/>
    <col min="25" max="25" width="40.625" style="39" customWidth="1"/>
    <col min="26" max="26" width="12.625" style="39" customWidth="1"/>
    <col min="27" max="27" width="18.625" style="39" customWidth="1"/>
    <col min="28" max="28" width="10.625" style="40" customWidth="1"/>
    <col min="29" max="29" width="16.625" style="39" customWidth="1"/>
    <col min="30" max="31" width="12.625" style="39" customWidth="1"/>
    <col min="32" max="32" width="8.8" style="40" customWidth="1"/>
    <col min="33" max="33" width="16.625" style="39" customWidth="1"/>
    <col min="34" max="34" width="16.625" style="40" customWidth="1"/>
    <col min="35" max="35" width="14.25" style="40" customWidth="1"/>
    <col min="36" max="36" width="8.8" style="40" customWidth="1"/>
    <col min="37" max="38" width="16.625" style="39" customWidth="1"/>
    <col min="39" max="39" width="16.625" style="40" customWidth="1"/>
    <col min="40" max="40" width="12.75" style="39"/>
    <col min="41" max="41" width="9.80833333333333" style="39" customWidth="1"/>
    <col min="42" max="42" width="14.625" style="39" customWidth="1"/>
    <col min="43" max="43" width="10.175" style="39" customWidth="1"/>
    <col min="44" max="44" width="8.8" style="39"/>
    <col min="45" max="49" width="8.8" style="39" hidden="1" customWidth="1"/>
    <col min="50" max="51" width="11.375" style="39" hidden="1" customWidth="1"/>
    <col min="52" max="56" width="8.8" style="39" hidden="1" customWidth="1"/>
    <col min="57" max="16384" width="8.8" style="39"/>
  </cols>
  <sheetData>
    <row r="1" s="2" customFormat="1" ht="20" customHeight="1" spans="1:39">
      <c r="A1" s="8" t="s">
        <v>0</v>
      </c>
      <c r="B1" s="8"/>
      <c r="C1" s="8"/>
      <c r="D1" s="8"/>
      <c r="AB1" s="55"/>
      <c r="AF1" s="55"/>
      <c r="AH1" s="55"/>
      <c r="AI1" s="55"/>
      <c r="AJ1" s="55"/>
      <c r="AM1" s="55"/>
    </row>
    <row r="2" s="3" customFormat="1" ht="30" customHeight="1" spans="1:43">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row>
    <row r="3" s="4" customFormat="1" ht="20" customHeight="1" spans="1:43">
      <c r="A3" s="10" t="s">
        <v>2</v>
      </c>
      <c r="B3" s="10"/>
      <c r="C3" s="10"/>
      <c r="D3" s="10"/>
      <c r="E3" s="10"/>
      <c r="AB3" s="56"/>
      <c r="AF3" s="56"/>
      <c r="AH3" s="56"/>
      <c r="AI3" s="56"/>
      <c r="AJ3" s="56"/>
      <c r="AM3" s="56"/>
      <c r="AQ3" s="33" t="s">
        <v>3</v>
      </c>
    </row>
    <row r="4" s="5" customFormat="1" ht="30" customHeight="1" spans="1:255">
      <c r="A4" s="11" t="s">
        <v>4</v>
      </c>
      <c r="B4" s="12" t="s">
        <v>5</v>
      </c>
      <c r="C4" s="12" t="s">
        <v>6</v>
      </c>
      <c r="D4" s="12" t="s">
        <v>7</v>
      </c>
      <c r="E4" s="12" t="s">
        <v>8</v>
      </c>
      <c r="F4" s="12" t="s">
        <v>9</v>
      </c>
      <c r="G4" s="12"/>
      <c r="H4" s="12"/>
      <c r="I4" s="12"/>
      <c r="J4" s="12"/>
      <c r="K4" s="12"/>
      <c r="L4" s="12"/>
      <c r="M4" s="12"/>
      <c r="N4" s="12"/>
      <c r="O4" s="12"/>
      <c r="P4" s="12"/>
      <c r="Q4" s="12"/>
      <c r="R4" s="12"/>
      <c r="S4" s="12"/>
      <c r="T4" s="12"/>
      <c r="U4" s="12" t="s">
        <v>10</v>
      </c>
      <c r="V4" s="12" t="s">
        <v>11</v>
      </c>
      <c r="W4" s="12" t="s">
        <v>12</v>
      </c>
      <c r="X4" s="12"/>
      <c r="Y4" s="12"/>
      <c r="Z4" s="12"/>
      <c r="AA4" s="12"/>
      <c r="AB4" s="12"/>
      <c r="AC4" s="12"/>
      <c r="AD4" s="12"/>
      <c r="AE4" s="12"/>
      <c r="AF4" s="12"/>
      <c r="AG4" s="12"/>
      <c r="AH4" s="12"/>
      <c r="AI4" s="12"/>
      <c r="AJ4" s="12"/>
      <c r="AK4" s="12"/>
      <c r="AL4" s="12"/>
      <c r="AM4" s="26"/>
      <c r="AN4" s="30"/>
      <c r="AO4" s="30"/>
      <c r="AP4" s="30"/>
      <c r="AQ4" s="27"/>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row>
    <row r="5" s="6" customFormat="1" ht="120" customHeight="1" spans="1:50">
      <c r="A5" s="11"/>
      <c r="B5" s="12"/>
      <c r="C5" s="12"/>
      <c r="D5" s="12"/>
      <c r="E5" s="12"/>
      <c r="F5" s="12" t="s">
        <v>13</v>
      </c>
      <c r="G5" s="12" t="s">
        <v>14</v>
      </c>
      <c r="H5" s="12" t="s">
        <v>15</v>
      </c>
      <c r="I5" s="12" t="s">
        <v>16</v>
      </c>
      <c r="J5" s="12" t="s">
        <v>17</v>
      </c>
      <c r="K5" s="12" t="s">
        <v>18</v>
      </c>
      <c r="L5" s="12" t="s">
        <v>19</v>
      </c>
      <c r="M5" s="12" t="s">
        <v>20</v>
      </c>
      <c r="N5" s="12" t="s">
        <v>21</v>
      </c>
      <c r="O5" s="12" t="s">
        <v>22</v>
      </c>
      <c r="P5" s="26" t="s">
        <v>23</v>
      </c>
      <c r="Q5" s="26" t="s">
        <v>24</v>
      </c>
      <c r="R5" s="26" t="s">
        <v>25</v>
      </c>
      <c r="S5" s="26" t="s">
        <v>24</v>
      </c>
      <c r="T5" s="27" t="s">
        <v>26</v>
      </c>
      <c r="U5" s="12"/>
      <c r="V5" s="12"/>
      <c r="W5" s="12" t="s">
        <v>13</v>
      </c>
      <c r="X5" s="12" t="s">
        <v>14</v>
      </c>
      <c r="Y5" s="12" t="s">
        <v>15</v>
      </c>
      <c r="Z5" s="12" t="s">
        <v>16</v>
      </c>
      <c r="AA5" s="12" t="s">
        <v>17</v>
      </c>
      <c r="AB5" s="12" t="s">
        <v>27</v>
      </c>
      <c r="AC5" s="12" t="s">
        <v>28</v>
      </c>
      <c r="AD5" s="12" t="s">
        <v>29</v>
      </c>
      <c r="AE5" s="12" t="s">
        <v>30</v>
      </c>
      <c r="AF5" s="12" t="s">
        <v>20</v>
      </c>
      <c r="AG5" s="12" t="s">
        <v>31</v>
      </c>
      <c r="AH5" s="12" t="s">
        <v>32</v>
      </c>
      <c r="AI5" s="12" t="s">
        <v>33</v>
      </c>
      <c r="AJ5" s="12" t="s">
        <v>34</v>
      </c>
      <c r="AK5" s="12" t="s">
        <v>35</v>
      </c>
      <c r="AL5" s="12" t="s">
        <v>36</v>
      </c>
      <c r="AM5" s="26" t="s">
        <v>37</v>
      </c>
      <c r="AN5" s="26" t="s">
        <v>24</v>
      </c>
      <c r="AO5" s="26" t="s">
        <v>38</v>
      </c>
      <c r="AP5" s="27" t="s">
        <v>39</v>
      </c>
      <c r="AQ5" s="27" t="s">
        <v>40</v>
      </c>
      <c r="AS5" s="6" t="s">
        <v>41</v>
      </c>
      <c r="AT5" s="35" t="s">
        <v>42</v>
      </c>
      <c r="AU5" s="35"/>
      <c r="AV5" s="35"/>
      <c r="AW5" s="35"/>
      <c r="AX5" s="6" t="s">
        <v>43</v>
      </c>
    </row>
    <row r="6" s="6" customFormat="1" ht="30" customHeight="1" spans="1:49">
      <c r="A6" s="17" t="s">
        <v>44</v>
      </c>
      <c r="B6" s="17"/>
      <c r="C6" s="17"/>
      <c r="D6" s="17"/>
      <c r="E6" s="17"/>
      <c r="F6" s="17"/>
      <c r="G6" s="17"/>
      <c r="H6" s="17"/>
      <c r="I6" s="17"/>
      <c r="J6" s="17"/>
      <c r="K6" s="17"/>
      <c r="L6" s="17"/>
      <c r="M6" s="17"/>
      <c r="N6" s="45">
        <f>SUM(N7:N100)</f>
        <v>350391</v>
      </c>
      <c r="O6" s="45">
        <f t="shared" ref="O6:T6" si="0">SUM(O7:O100)</f>
        <v>0</v>
      </c>
      <c r="P6" s="45">
        <f t="shared" si="0"/>
        <v>111867</v>
      </c>
      <c r="Q6" s="45">
        <f t="shared" si="0"/>
        <v>0</v>
      </c>
      <c r="R6" s="45">
        <f t="shared" si="0"/>
        <v>107036.161478</v>
      </c>
      <c r="S6" s="45">
        <f t="shared" si="0"/>
        <v>0</v>
      </c>
      <c r="T6" s="45">
        <f t="shared" si="0"/>
        <v>1251370</v>
      </c>
      <c r="U6" s="12"/>
      <c r="V6" s="12"/>
      <c r="W6" s="12"/>
      <c r="X6" s="12"/>
      <c r="Y6" s="12"/>
      <c r="Z6" s="12"/>
      <c r="AA6" s="12"/>
      <c r="AB6" s="12"/>
      <c r="AC6" s="12"/>
      <c r="AD6" s="12"/>
      <c r="AE6" s="12"/>
      <c r="AF6" s="12"/>
      <c r="AG6" s="12"/>
      <c r="AH6" s="45">
        <f t="shared" ref="AH6:AM6" si="1">SUM(AH7:AH100)</f>
        <v>423639.13923</v>
      </c>
      <c r="AI6" s="12"/>
      <c r="AJ6" s="12"/>
      <c r="AK6" s="45">
        <f t="shared" si="1"/>
        <v>927000</v>
      </c>
      <c r="AL6" s="45">
        <f t="shared" si="1"/>
        <v>116700</v>
      </c>
      <c r="AM6" s="45">
        <f t="shared" si="1"/>
        <v>111867</v>
      </c>
      <c r="AN6" s="45"/>
      <c r="AO6" s="26"/>
      <c r="AP6" s="27"/>
      <c r="AQ6" s="27"/>
      <c r="AT6" s="36"/>
      <c r="AU6" s="36"/>
      <c r="AV6" s="36"/>
      <c r="AW6" s="36"/>
    </row>
    <row r="7" s="37" customFormat="1" ht="182.25" spans="1:43">
      <c r="A7" s="41">
        <v>1</v>
      </c>
      <c r="B7" s="41" t="s">
        <v>45</v>
      </c>
      <c r="C7" s="41" t="s">
        <v>46</v>
      </c>
      <c r="D7" s="41">
        <v>2022</v>
      </c>
      <c r="E7" s="41" t="s">
        <v>47</v>
      </c>
      <c r="F7" s="41">
        <v>440500</v>
      </c>
      <c r="G7" s="41" t="s">
        <v>48</v>
      </c>
      <c r="H7" s="42" t="s">
        <v>49</v>
      </c>
      <c r="I7" s="41" t="s">
        <v>50</v>
      </c>
      <c r="J7" s="41" t="s">
        <v>51</v>
      </c>
      <c r="K7" s="41" t="s">
        <v>52</v>
      </c>
      <c r="L7" s="41" t="s">
        <v>53</v>
      </c>
      <c r="M7" s="41" t="s">
        <v>54</v>
      </c>
      <c r="N7" s="46">
        <v>4000</v>
      </c>
      <c r="O7" s="47" t="s">
        <v>55</v>
      </c>
      <c r="P7" s="46">
        <v>3400</v>
      </c>
      <c r="Q7" s="47"/>
      <c r="R7" s="46">
        <v>24.7176</v>
      </c>
      <c r="S7" s="47"/>
      <c r="T7" s="48">
        <v>44682</v>
      </c>
      <c r="U7" s="41" t="s">
        <v>56</v>
      </c>
      <c r="V7" s="41" t="s">
        <v>57</v>
      </c>
      <c r="W7" s="49">
        <v>440500</v>
      </c>
      <c r="X7" s="49" t="s">
        <v>48</v>
      </c>
      <c r="Y7" s="49" t="s">
        <v>58</v>
      </c>
      <c r="Z7" s="49" t="s">
        <v>59</v>
      </c>
      <c r="AA7" s="49" t="s">
        <v>60</v>
      </c>
      <c r="AB7" s="57" t="s">
        <v>55</v>
      </c>
      <c r="AC7" s="49"/>
      <c r="AD7" s="49" t="s">
        <v>61</v>
      </c>
      <c r="AE7" s="49" t="s">
        <v>62</v>
      </c>
      <c r="AF7" s="57" t="s">
        <v>54</v>
      </c>
      <c r="AG7" s="59">
        <v>44834</v>
      </c>
      <c r="AH7" s="60">
        <v>36350</v>
      </c>
      <c r="AI7" s="57" t="s">
        <v>63</v>
      </c>
      <c r="AJ7" s="57" t="s">
        <v>63</v>
      </c>
      <c r="AK7" s="61">
        <v>10000</v>
      </c>
      <c r="AL7" s="61"/>
      <c r="AM7" s="60">
        <v>3400</v>
      </c>
      <c r="AN7" s="61"/>
      <c r="AO7" s="49" t="s">
        <v>55</v>
      </c>
      <c r="AP7" s="64">
        <v>44682</v>
      </c>
      <c r="AQ7" s="65"/>
    </row>
    <row r="8" s="37" customFormat="1" ht="40.5" spans="1:43">
      <c r="A8" s="41">
        <v>2</v>
      </c>
      <c r="B8" s="41" t="s">
        <v>45</v>
      </c>
      <c r="C8" s="41" t="s">
        <v>64</v>
      </c>
      <c r="D8" s="41">
        <v>2021</v>
      </c>
      <c r="E8" s="41" t="s">
        <v>47</v>
      </c>
      <c r="F8" s="41">
        <v>440500</v>
      </c>
      <c r="G8" s="41" t="s">
        <v>48</v>
      </c>
      <c r="H8" s="41" t="s">
        <v>65</v>
      </c>
      <c r="I8" s="41" t="s">
        <v>66</v>
      </c>
      <c r="J8" s="41" t="s">
        <v>67</v>
      </c>
      <c r="K8" s="41" t="s">
        <v>68</v>
      </c>
      <c r="L8" s="41" t="s">
        <v>69</v>
      </c>
      <c r="M8" s="41" t="s">
        <v>54</v>
      </c>
      <c r="N8" s="46">
        <v>10000</v>
      </c>
      <c r="O8" s="47" t="s">
        <v>55</v>
      </c>
      <c r="P8" s="46">
        <v>2317</v>
      </c>
      <c r="Q8" s="47"/>
      <c r="R8" s="46">
        <v>1329.63</v>
      </c>
      <c r="S8" s="47">
        <v>0</v>
      </c>
      <c r="T8" s="48">
        <v>44682</v>
      </c>
      <c r="U8" s="41" t="s">
        <v>70</v>
      </c>
      <c r="V8" s="41" t="s">
        <v>71</v>
      </c>
      <c r="W8" s="50">
        <v>440500</v>
      </c>
      <c r="X8" s="50" t="s">
        <v>48</v>
      </c>
      <c r="Y8" s="58" t="s">
        <v>72</v>
      </c>
      <c r="Z8" s="58" t="s">
        <v>73</v>
      </c>
      <c r="AA8" s="58" t="s">
        <v>74</v>
      </c>
      <c r="AB8" s="41" t="s">
        <v>55</v>
      </c>
      <c r="AC8" s="50"/>
      <c r="AD8" s="50">
        <v>2022</v>
      </c>
      <c r="AE8" s="50">
        <v>2037</v>
      </c>
      <c r="AF8" s="57" t="s">
        <v>54</v>
      </c>
      <c r="AG8" s="62">
        <v>44926</v>
      </c>
      <c r="AH8" s="57">
        <v>27000</v>
      </c>
      <c r="AI8" s="41" t="s">
        <v>55</v>
      </c>
      <c r="AJ8" s="57" t="s">
        <v>63</v>
      </c>
      <c r="AK8" s="50">
        <v>9000</v>
      </c>
      <c r="AL8" s="50"/>
      <c r="AM8" s="60">
        <v>1000</v>
      </c>
      <c r="AN8" s="50"/>
      <c r="AO8" s="41" t="s">
        <v>55</v>
      </c>
      <c r="AP8" s="66">
        <v>44682</v>
      </c>
      <c r="AQ8" s="65"/>
    </row>
    <row r="9" s="37" customFormat="1" ht="20.25" spans="1:43">
      <c r="A9" s="41">
        <v>3</v>
      </c>
      <c r="B9" s="41"/>
      <c r="C9" s="41"/>
      <c r="D9" s="41"/>
      <c r="E9" s="41"/>
      <c r="F9" s="41"/>
      <c r="G9" s="41"/>
      <c r="H9" s="41"/>
      <c r="I9" s="41"/>
      <c r="J9" s="41"/>
      <c r="K9" s="41"/>
      <c r="L9" s="41"/>
      <c r="M9" s="41"/>
      <c r="N9" s="46"/>
      <c r="O9" s="47"/>
      <c r="P9" s="46"/>
      <c r="Q9" s="47"/>
      <c r="R9" s="46"/>
      <c r="S9" s="47"/>
      <c r="T9" s="48"/>
      <c r="U9" s="41"/>
      <c r="V9" s="41"/>
      <c r="W9" s="49">
        <v>440500</v>
      </c>
      <c r="X9" s="49" t="s">
        <v>48</v>
      </c>
      <c r="Y9" s="49" t="s">
        <v>75</v>
      </c>
      <c r="Z9" s="49" t="s">
        <v>76</v>
      </c>
      <c r="AA9" s="49" t="s">
        <v>77</v>
      </c>
      <c r="AB9" s="57" t="s">
        <v>55</v>
      </c>
      <c r="AC9" s="49"/>
      <c r="AD9" s="49">
        <v>2022</v>
      </c>
      <c r="AE9" s="49">
        <v>2037</v>
      </c>
      <c r="AF9" s="57" t="s">
        <v>54</v>
      </c>
      <c r="AG9" s="59">
        <v>44926</v>
      </c>
      <c r="AH9" s="60">
        <v>31600</v>
      </c>
      <c r="AI9" s="57" t="s">
        <v>55</v>
      </c>
      <c r="AJ9" s="57" t="s">
        <v>63</v>
      </c>
      <c r="AK9" s="61">
        <v>17000</v>
      </c>
      <c r="AL9" s="61">
        <v>7600</v>
      </c>
      <c r="AM9" s="60">
        <v>1317</v>
      </c>
      <c r="AN9" s="61"/>
      <c r="AO9" s="49" t="s">
        <v>55</v>
      </c>
      <c r="AP9" s="64">
        <v>44682</v>
      </c>
      <c r="AQ9" s="65"/>
    </row>
    <row r="10" s="37" customFormat="1" ht="121.5" spans="1:43">
      <c r="A10" s="41">
        <v>4</v>
      </c>
      <c r="B10" s="41" t="s">
        <v>45</v>
      </c>
      <c r="C10" s="41" t="s">
        <v>78</v>
      </c>
      <c r="D10" s="41">
        <v>2021</v>
      </c>
      <c r="E10" s="41" t="s">
        <v>47</v>
      </c>
      <c r="F10" s="41">
        <v>440500</v>
      </c>
      <c r="G10" s="41" t="s">
        <v>48</v>
      </c>
      <c r="H10" s="43" t="s">
        <v>79</v>
      </c>
      <c r="I10" s="41" t="s">
        <v>80</v>
      </c>
      <c r="J10" s="41" t="s">
        <v>60</v>
      </c>
      <c r="K10" s="41" t="s">
        <v>81</v>
      </c>
      <c r="L10" s="41" t="s">
        <v>82</v>
      </c>
      <c r="M10" s="41" t="s">
        <v>54</v>
      </c>
      <c r="N10" s="46">
        <v>4800</v>
      </c>
      <c r="O10" s="47" t="s">
        <v>55</v>
      </c>
      <c r="P10" s="46">
        <v>2800</v>
      </c>
      <c r="Q10" s="47"/>
      <c r="R10" s="46">
        <v>1000</v>
      </c>
      <c r="S10" s="47"/>
      <c r="T10" s="48">
        <v>44712</v>
      </c>
      <c r="U10" s="41" t="s">
        <v>83</v>
      </c>
      <c r="V10" s="41" t="s">
        <v>84</v>
      </c>
      <c r="W10" s="41">
        <v>440500</v>
      </c>
      <c r="X10" s="41" t="s">
        <v>48</v>
      </c>
      <c r="Y10" s="41" t="s">
        <v>85</v>
      </c>
      <c r="Z10" s="41" t="s">
        <v>86</v>
      </c>
      <c r="AA10" s="41" t="s">
        <v>60</v>
      </c>
      <c r="AB10" s="41" t="s">
        <v>55</v>
      </c>
      <c r="AC10" s="41"/>
      <c r="AD10" s="41" t="s">
        <v>61</v>
      </c>
      <c r="AE10" s="41" t="s">
        <v>87</v>
      </c>
      <c r="AF10" s="41" t="s">
        <v>54</v>
      </c>
      <c r="AG10" s="48">
        <v>44926</v>
      </c>
      <c r="AH10" s="46">
        <v>15000</v>
      </c>
      <c r="AI10" s="41"/>
      <c r="AJ10" s="41" t="s">
        <v>63</v>
      </c>
      <c r="AK10" s="46">
        <v>40000</v>
      </c>
      <c r="AL10" s="46">
        <v>10000</v>
      </c>
      <c r="AM10" s="46">
        <v>5400</v>
      </c>
      <c r="AN10" s="46"/>
      <c r="AO10" s="41" t="s">
        <v>55</v>
      </c>
      <c r="AP10" s="53">
        <v>44682</v>
      </c>
      <c r="AQ10" s="65"/>
    </row>
    <row r="11" s="37" customFormat="1" ht="101.25" spans="1:43">
      <c r="A11" s="41">
        <v>5</v>
      </c>
      <c r="B11" s="41" t="s">
        <v>45</v>
      </c>
      <c r="C11" s="41" t="s">
        <v>78</v>
      </c>
      <c r="D11" s="41">
        <v>2021</v>
      </c>
      <c r="E11" s="41" t="s">
        <v>47</v>
      </c>
      <c r="F11" s="41">
        <v>440500</v>
      </c>
      <c r="G11" s="41" t="s">
        <v>48</v>
      </c>
      <c r="H11" s="43" t="s">
        <v>88</v>
      </c>
      <c r="I11" s="41" t="s">
        <v>89</v>
      </c>
      <c r="J11" s="41" t="s">
        <v>74</v>
      </c>
      <c r="K11" s="41" t="s">
        <v>90</v>
      </c>
      <c r="L11" s="41" t="s">
        <v>91</v>
      </c>
      <c r="M11" s="41" t="s">
        <v>92</v>
      </c>
      <c r="N11" s="46">
        <v>40000</v>
      </c>
      <c r="O11" s="47" t="s">
        <v>63</v>
      </c>
      <c r="P11" s="46">
        <v>2600</v>
      </c>
      <c r="Q11" s="47"/>
      <c r="R11" s="46">
        <v>1666.81</v>
      </c>
      <c r="S11" s="47"/>
      <c r="T11" s="48">
        <v>44682</v>
      </c>
      <c r="U11" s="41" t="s">
        <v>70</v>
      </c>
      <c r="V11" s="41" t="s">
        <v>93</v>
      </c>
      <c r="W11" s="41"/>
      <c r="X11" s="41"/>
      <c r="Y11" s="41"/>
      <c r="Z11" s="41"/>
      <c r="AA11" s="41"/>
      <c r="AB11" s="41"/>
      <c r="AC11" s="41"/>
      <c r="AD11" s="41"/>
      <c r="AE11" s="41"/>
      <c r="AF11" s="41"/>
      <c r="AG11" s="48"/>
      <c r="AH11" s="46"/>
      <c r="AI11" s="41"/>
      <c r="AJ11" s="41"/>
      <c r="AK11" s="46"/>
      <c r="AL11" s="46"/>
      <c r="AM11" s="46"/>
      <c r="AN11" s="46"/>
      <c r="AO11" s="41"/>
      <c r="AP11" s="53"/>
      <c r="AQ11" s="65"/>
    </row>
    <row r="12" s="37" customFormat="1" ht="101.25" spans="1:51">
      <c r="A12" s="41">
        <v>6</v>
      </c>
      <c r="B12" s="41" t="s">
        <v>45</v>
      </c>
      <c r="C12" s="41" t="s">
        <v>94</v>
      </c>
      <c r="D12" s="41">
        <v>2021</v>
      </c>
      <c r="E12" s="41" t="s">
        <v>47</v>
      </c>
      <c r="F12" s="41">
        <v>440500</v>
      </c>
      <c r="G12" s="41" t="s">
        <v>48</v>
      </c>
      <c r="H12" s="43" t="s">
        <v>95</v>
      </c>
      <c r="I12" s="41" t="s">
        <v>96</v>
      </c>
      <c r="J12" s="41" t="s">
        <v>67</v>
      </c>
      <c r="K12" s="41" t="s">
        <v>68</v>
      </c>
      <c r="L12" s="41" t="s">
        <v>69</v>
      </c>
      <c r="M12" s="41" t="s">
        <v>54</v>
      </c>
      <c r="N12" s="46">
        <v>1050</v>
      </c>
      <c r="O12" s="47" t="s">
        <v>55</v>
      </c>
      <c r="P12" s="46">
        <v>667</v>
      </c>
      <c r="Q12" s="47"/>
      <c r="R12" s="46">
        <v>143.76</v>
      </c>
      <c r="S12" s="47">
        <v>0</v>
      </c>
      <c r="T12" s="48">
        <v>44682</v>
      </c>
      <c r="U12" s="41" t="s">
        <v>70</v>
      </c>
      <c r="V12" s="41" t="s">
        <v>97</v>
      </c>
      <c r="W12" s="41">
        <v>440500</v>
      </c>
      <c r="X12" s="41" t="s">
        <v>48</v>
      </c>
      <c r="Y12" s="41" t="s">
        <v>98</v>
      </c>
      <c r="Z12" s="41" t="s">
        <v>99</v>
      </c>
      <c r="AA12" s="41" t="s">
        <v>67</v>
      </c>
      <c r="AB12" s="41" t="s">
        <v>55</v>
      </c>
      <c r="AC12" s="41"/>
      <c r="AD12" s="41" t="s">
        <v>100</v>
      </c>
      <c r="AE12" s="41">
        <v>2042</v>
      </c>
      <c r="AF12" s="41" t="s">
        <v>54</v>
      </c>
      <c r="AG12" s="41">
        <v>44743</v>
      </c>
      <c r="AH12" s="41">
        <v>0</v>
      </c>
      <c r="AI12" s="41" t="s">
        <v>63</v>
      </c>
      <c r="AJ12" s="41" t="s">
        <v>63</v>
      </c>
      <c r="AK12" s="47">
        <v>54000</v>
      </c>
      <c r="AL12" s="47">
        <v>15000</v>
      </c>
      <c r="AM12" s="47">
        <v>16000</v>
      </c>
      <c r="AN12" s="41"/>
      <c r="AO12" s="41" t="s">
        <v>63</v>
      </c>
      <c r="AP12" s="53">
        <v>44682</v>
      </c>
      <c r="AQ12" s="65"/>
      <c r="AT12" s="37" t="str">
        <f>VLOOKUP(H7,[1]sheet1!$E$4:$Q$199,13,FALSE)</f>
        <v>P20440500-0119</v>
      </c>
      <c r="AU12" s="37" t="b">
        <f>AT12=I7</f>
        <v>1</v>
      </c>
      <c r="AV12" s="37" t="str">
        <f>VLOOKUP(Y7,[1]sheet1!$E$4:$Q$199,13,FALSE)</f>
        <v>P16440500-0100</v>
      </c>
      <c r="AW12" s="37" t="b">
        <f>AV12=Z7</f>
        <v>1</v>
      </c>
      <c r="AX12" s="37" t="e">
        <f>SUMIFS('[3]2021'!$F$1:$F$1000,'[3]2021'!$C$1:$C$1000,H12,'[3]2021'!$P$1:$P$1000,C12)</f>
        <v>#VALUE!</v>
      </c>
      <c r="AY12" s="37" t="e">
        <f>AX12=N12</f>
        <v>#VALUE!</v>
      </c>
    </row>
    <row r="13" s="37" customFormat="1" ht="60.75" spans="1:51">
      <c r="A13" s="41">
        <v>7</v>
      </c>
      <c r="B13" s="41" t="s">
        <v>45</v>
      </c>
      <c r="C13" s="41" t="s">
        <v>64</v>
      </c>
      <c r="D13" s="41">
        <v>2021</v>
      </c>
      <c r="E13" s="41" t="s">
        <v>47</v>
      </c>
      <c r="F13" s="41">
        <v>440500</v>
      </c>
      <c r="G13" s="41" t="s">
        <v>48</v>
      </c>
      <c r="H13" s="43" t="s">
        <v>65</v>
      </c>
      <c r="I13" s="41" t="s">
        <v>66</v>
      </c>
      <c r="J13" s="41" t="s">
        <v>67</v>
      </c>
      <c r="K13" s="41" t="s">
        <v>68</v>
      </c>
      <c r="L13" s="41" t="s">
        <v>69</v>
      </c>
      <c r="M13" s="41" t="s">
        <v>54</v>
      </c>
      <c r="N13" s="46">
        <v>10000</v>
      </c>
      <c r="O13" s="47" t="s">
        <v>55</v>
      </c>
      <c r="P13" s="46">
        <f>3250-P8</f>
        <v>933</v>
      </c>
      <c r="Q13" s="47"/>
      <c r="R13" s="46">
        <v>1329.63</v>
      </c>
      <c r="S13" s="47">
        <v>0</v>
      </c>
      <c r="T13" s="48">
        <v>44682</v>
      </c>
      <c r="U13" s="41" t="s">
        <v>70</v>
      </c>
      <c r="V13" s="41" t="s">
        <v>71</v>
      </c>
      <c r="W13" s="41"/>
      <c r="X13" s="41"/>
      <c r="Y13" s="41"/>
      <c r="Z13" s="41"/>
      <c r="AA13" s="41"/>
      <c r="AB13" s="41"/>
      <c r="AC13" s="41"/>
      <c r="AD13" s="41"/>
      <c r="AE13" s="41"/>
      <c r="AF13" s="41"/>
      <c r="AG13" s="41"/>
      <c r="AH13" s="41"/>
      <c r="AI13" s="41"/>
      <c r="AJ13" s="41"/>
      <c r="AK13" s="47"/>
      <c r="AL13" s="47"/>
      <c r="AM13" s="47"/>
      <c r="AN13" s="41"/>
      <c r="AO13" s="41"/>
      <c r="AP13" s="53"/>
      <c r="AQ13" s="65"/>
      <c r="AV13" s="37" t="str">
        <f>VLOOKUP(Y7,[1]sheet1!$E$4:$Q$199,13,FALSE)</f>
        <v>P16440500-0100</v>
      </c>
      <c r="AW13" s="37" t="b">
        <f>AV13=Z7</f>
        <v>1</v>
      </c>
      <c r="AX13" s="37" t="e">
        <f>SUMIFS('[3]2021'!$F$1:$F$1000,'[3]2021'!$C$1:$C$1000,H13,'[3]2021'!$P$1:$P$1000,C13)</f>
        <v>#VALUE!</v>
      </c>
      <c r="AY13" s="37" t="e">
        <f>AX13=N13</f>
        <v>#VALUE!</v>
      </c>
    </row>
    <row r="14" s="37" customFormat="1" ht="101.25" spans="1:54">
      <c r="A14" s="41">
        <v>8</v>
      </c>
      <c r="B14" s="41" t="s">
        <v>45</v>
      </c>
      <c r="C14" s="41" t="s">
        <v>78</v>
      </c>
      <c r="D14" s="41">
        <v>2021</v>
      </c>
      <c r="E14" s="41" t="s">
        <v>47</v>
      </c>
      <c r="F14" s="41">
        <v>440500</v>
      </c>
      <c r="G14" s="41" t="s">
        <v>48</v>
      </c>
      <c r="H14" s="43" t="s">
        <v>88</v>
      </c>
      <c r="I14" s="41" t="s">
        <v>89</v>
      </c>
      <c r="J14" s="41" t="s">
        <v>74</v>
      </c>
      <c r="K14" s="41" t="s">
        <v>90</v>
      </c>
      <c r="L14" s="41" t="s">
        <v>91</v>
      </c>
      <c r="M14" s="41" t="s">
        <v>92</v>
      </c>
      <c r="N14" s="46">
        <v>40000</v>
      </c>
      <c r="O14" s="47" t="s">
        <v>63</v>
      </c>
      <c r="P14" s="46">
        <f>17000-P11</f>
        <v>14400</v>
      </c>
      <c r="Q14" s="47"/>
      <c r="R14" s="46">
        <v>1666.81</v>
      </c>
      <c r="S14" s="47"/>
      <c r="T14" s="48">
        <v>44682</v>
      </c>
      <c r="U14" s="41" t="s">
        <v>70</v>
      </c>
      <c r="V14" s="41" t="s">
        <v>93</v>
      </c>
      <c r="W14" s="41"/>
      <c r="X14" s="41"/>
      <c r="Y14" s="41"/>
      <c r="Z14" s="41"/>
      <c r="AA14" s="41"/>
      <c r="AB14" s="41"/>
      <c r="AC14" s="41"/>
      <c r="AD14" s="41"/>
      <c r="AE14" s="41"/>
      <c r="AF14" s="41"/>
      <c r="AG14" s="41"/>
      <c r="AH14" s="41"/>
      <c r="AI14" s="41"/>
      <c r="AJ14" s="41"/>
      <c r="AK14" s="47"/>
      <c r="AL14" s="47"/>
      <c r="AM14" s="47"/>
      <c r="AN14" s="41"/>
      <c r="AO14" s="41"/>
      <c r="AP14" s="53"/>
      <c r="AQ14" s="65"/>
      <c r="AT14" s="37" t="str">
        <f>VLOOKUP(H14,[2]sheet1!$E$4:$Q$143,13,FALSE)</f>
        <v>P20440500-0113</v>
      </c>
      <c r="AU14" s="37" t="b">
        <f>AT14=I14</f>
        <v>1</v>
      </c>
      <c r="AV14" s="37" t="str">
        <f>VLOOKUP(Y12,[1]sheet1!$E$4:$Q$199,13,FALSE)</f>
        <v>P19440500-0156</v>
      </c>
      <c r="AW14" s="37" t="b">
        <f>AV14=Z12</f>
        <v>1</v>
      </c>
      <c r="AX14" s="37" t="e">
        <f>SUMIFS('[3]2021'!$F$1:$F$1000,'[3]2021'!$C$1:$C$1000,H14,'[3]2021'!$P$1:$P$1000,C14)</f>
        <v>#VALUE!</v>
      </c>
      <c r="AY14" s="37" t="e">
        <f>AX14=N14</f>
        <v>#VALUE!</v>
      </c>
      <c r="BA14" s="37">
        <f>VLOOKUP(Y12,[4]Sheet1!$E$4:$I$178,2,FALSE)*10000-AK12</f>
        <v>0</v>
      </c>
      <c r="BB14" s="37">
        <f>VLOOKUP(Y12,[4]Sheet1!$E$4:$I$178,4,FALSE)*10000-AL12</f>
        <v>0</v>
      </c>
    </row>
    <row r="15" s="38" customFormat="1" ht="101.25" spans="1:51">
      <c r="A15" s="41">
        <v>9</v>
      </c>
      <c r="B15" s="41" t="s">
        <v>45</v>
      </c>
      <c r="C15" s="41" t="s">
        <v>78</v>
      </c>
      <c r="D15" s="41">
        <v>2021</v>
      </c>
      <c r="E15" s="41" t="s">
        <v>47</v>
      </c>
      <c r="F15" s="41">
        <v>440500</v>
      </c>
      <c r="G15" s="41" t="s">
        <v>48</v>
      </c>
      <c r="H15" s="42" t="s">
        <v>101</v>
      </c>
      <c r="I15" s="44" t="s">
        <v>102</v>
      </c>
      <c r="J15" s="41" t="s">
        <v>103</v>
      </c>
      <c r="K15" s="41" t="s">
        <v>104</v>
      </c>
      <c r="L15" s="41" t="s">
        <v>105</v>
      </c>
      <c r="M15" s="41" t="s">
        <v>92</v>
      </c>
      <c r="N15" s="46">
        <v>2200</v>
      </c>
      <c r="O15" s="47" t="s">
        <v>55</v>
      </c>
      <c r="P15" s="46">
        <v>450</v>
      </c>
      <c r="Q15" s="47"/>
      <c r="R15" s="46">
        <v>887.36</v>
      </c>
      <c r="S15" s="47"/>
      <c r="T15" s="48">
        <v>44712</v>
      </c>
      <c r="U15" s="41" t="s">
        <v>83</v>
      </c>
      <c r="V15" s="51" t="s">
        <v>106</v>
      </c>
      <c r="W15" s="41">
        <v>440500</v>
      </c>
      <c r="X15" s="41" t="s">
        <v>48</v>
      </c>
      <c r="Y15" s="41" t="s">
        <v>107</v>
      </c>
      <c r="Z15" s="41" t="s">
        <v>108</v>
      </c>
      <c r="AA15" s="41" t="s">
        <v>60</v>
      </c>
      <c r="AB15" s="41" t="s">
        <v>55</v>
      </c>
      <c r="AC15" s="41" t="s">
        <v>109</v>
      </c>
      <c r="AD15" s="41" t="s">
        <v>100</v>
      </c>
      <c r="AE15" s="41" t="s">
        <v>87</v>
      </c>
      <c r="AF15" s="41" t="s">
        <v>54</v>
      </c>
      <c r="AG15" s="48">
        <v>45170</v>
      </c>
      <c r="AH15" s="46">
        <v>35000</v>
      </c>
      <c r="AI15" s="41" t="s">
        <v>63</v>
      </c>
      <c r="AJ15" s="41" t="s">
        <v>63</v>
      </c>
      <c r="AK15" s="46">
        <v>40000</v>
      </c>
      <c r="AL15" s="46">
        <v>37600</v>
      </c>
      <c r="AM15" s="46">
        <v>450</v>
      </c>
      <c r="AN15" s="46"/>
      <c r="AO15" s="41" t="s">
        <v>55</v>
      </c>
      <c r="AP15" s="53">
        <v>44682</v>
      </c>
      <c r="AQ15" s="67"/>
      <c r="AR15" s="37"/>
      <c r="AX15" s="39"/>
      <c r="AY15" s="39"/>
    </row>
    <row r="16" s="37" customFormat="1" ht="81" spans="1:54">
      <c r="A16" s="41">
        <v>10</v>
      </c>
      <c r="B16" s="41" t="s">
        <v>45</v>
      </c>
      <c r="C16" s="41" t="s">
        <v>110</v>
      </c>
      <c r="D16" s="41">
        <v>2021</v>
      </c>
      <c r="E16" s="41" t="s">
        <v>47</v>
      </c>
      <c r="F16" s="41">
        <v>440515</v>
      </c>
      <c r="G16" s="41" t="s">
        <v>111</v>
      </c>
      <c r="H16" s="43" t="s">
        <v>112</v>
      </c>
      <c r="I16" s="41" t="s">
        <v>113</v>
      </c>
      <c r="J16" s="41" t="s">
        <v>67</v>
      </c>
      <c r="K16" s="41" t="s">
        <v>114</v>
      </c>
      <c r="L16" s="41" t="s">
        <v>114</v>
      </c>
      <c r="M16" s="41" t="s">
        <v>115</v>
      </c>
      <c r="N16" s="46">
        <v>6000</v>
      </c>
      <c r="O16" s="47" t="s">
        <v>55</v>
      </c>
      <c r="P16" s="46">
        <v>2500</v>
      </c>
      <c r="Q16" s="47">
        <v>0</v>
      </c>
      <c r="R16" s="46">
        <v>3450</v>
      </c>
      <c r="S16" s="47">
        <v>0</v>
      </c>
      <c r="T16" s="48">
        <v>44682</v>
      </c>
      <c r="U16" s="41" t="s">
        <v>70</v>
      </c>
      <c r="V16" s="41" t="s">
        <v>109</v>
      </c>
      <c r="W16" s="41">
        <v>440515</v>
      </c>
      <c r="X16" s="41" t="s">
        <v>111</v>
      </c>
      <c r="Y16" s="41" t="s">
        <v>116</v>
      </c>
      <c r="Z16" s="41" t="s">
        <v>117</v>
      </c>
      <c r="AA16" s="41" t="s">
        <v>77</v>
      </c>
      <c r="AB16" s="41" t="s">
        <v>55</v>
      </c>
      <c r="AC16" s="41" t="s">
        <v>109</v>
      </c>
      <c r="AD16" s="41" t="s">
        <v>61</v>
      </c>
      <c r="AE16" s="41" t="s">
        <v>118</v>
      </c>
      <c r="AF16" s="41" t="s">
        <v>54</v>
      </c>
      <c r="AG16" s="48">
        <v>44926</v>
      </c>
      <c r="AH16" s="46">
        <v>0</v>
      </c>
      <c r="AI16" s="41" t="s">
        <v>63</v>
      </c>
      <c r="AJ16" s="41" t="s">
        <v>63</v>
      </c>
      <c r="AK16" s="46">
        <v>5000</v>
      </c>
      <c r="AL16" s="46"/>
      <c r="AM16" s="46">
        <v>2500</v>
      </c>
      <c r="AN16" s="46">
        <v>0</v>
      </c>
      <c r="AO16" s="41" t="s">
        <v>55</v>
      </c>
      <c r="AP16" s="53">
        <v>44682</v>
      </c>
      <c r="AQ16" s="65"/>
      <c r="AT16" s="37" t="str">
        <f>VLOOKUP(H16,[2]sheet1!$E$4:$Q$143,13,FALSE)</f>
        <v>P20440515-0024</v>
      </c>
      <c r="AU16" s="37" t="b">
        <f>AT16=I16</f>
        <v>1</v>
      </c>
      <c r="AV16" s="37" t="str">
        <f>VLOOKUP(Y16,[1]sheet1!$E$4:$Q$199,13,FALSE)</f>
        <v>P21440515-0014</v>
      </c>
      <c r="AW16" s="37" t="b">
        <f>AV16=Z16</f>
        <v>1</v>
      </c>
      <c r="AX16" s="37" t="e">
        <f>SUMIFS('[3]2021'!$F$1:$F$1000,'[3]2021'!$C$1:$C$1000,H16,'[3]2021'!$P$1:$P$1000,C16)</f>
        <v>#VALUE!</v>
      </c>
      <c r="AY16" s="37" t="e">
        <f>AX16=N16</f>
        <v>#VALUE!</v>
      </c>
      <c r="BA16" s="37">
        <f>VLOOKUP(Y16,[4]Sheet1!$E$4:$I$178,2,FALSE)*10000-AK16</f>
        <v>0</v>
      </c>
      <c r="BB16" s="37">
        <f>VLOOKUP(Y16,[4]Sheet1!$E$4:$I$178,4,FALSE)*10000-AL16</f>
        <v>0</v>
      </c>
    </row>
    <row r="17" s="37" customFormat="1" ht="60.75" spans="1:54">
      <c r="A17" s="41">
        <v>11</v>
      </c>
      <c r="B17" s="41" t="s">
        <v>45</v>
      </c>
      <c r="C17" s="41" t="s">
        <v>110</v>
      </c>
      <c r="D17" s="41">
        <v>2021</v>
      </c>
      <c r="E17" s="41" t="s">
        <v>47</v>
      </c>
      <c r="F17" s="41">
        <v>440515</v>
      </c>
      <c r="G17" s="41" t="s">
        <v>111</v>
      </c>
      <c r="H17" s="43" t="s">
        <v>119</v>
      </c>
      <c r="I17" s="41" t="s">
        <v>120</v>
      </c>
      <c r="J17" s="41" t="s">
        <v>67</v>
      </c>
      <c r="K17" s="41" t="s">
        <v>121</v>
      </c>
      <c r="L17" s="41" t="s">
        <v>121</v>
      </c>
      <c r="M17" s="41" t="s">
        <v>54</v>
      </c>
      <c r="N17" s="46">
        <v>43000</v>
      </c>
      <c r="O17" s="47" t="s">
        <v>55</v>
      </c>
      <c r="P17" s="46">
        <v>2500</v>
      </c>
      <c r="Q17" s="47">
        <v>0</v>
      </c>
      <c r="R17" s="46">
        <v>30341.3345</v>
      </c>
      <c r="S17" s="47">
        <v>0</v>
      </c>
      <c r="T17" s="48">
        <v>44683</v>
      </c>
      <c r="U17" s="41" t="s">
        <v>70</v>
      </c>
      <c r="V17" s="41" t="s">
        <v>109</v>
      </c>
      <c r="W17" s="41">
        <v>440515</v>
      </c>
      <c r="X17" s="41" t="s">
        <v>111</v>
      </c>
      <c r="Y17" s="41" t="s">
        <v>116</v>
      </c>
      <c r="Z17" s="41" t="s">
        <v>117</v>
      </c>
      <c r="AA17" s="41" t="s">
        <v>77</v>
      </c>
      <c r="AB17" s="41" t="s">
        <v>55</v>
      </c>
      <c r="AC17" s="41" t="s">
        <v>109</v>
      </c>
      <c r="AD17" s="41" t="s">
        <v>61</v>
      </c>
      <c r="AE17" s="41" t="s">
        <v>118</v>
      </c>
      <c r="AF17" s="41" t="s">
        <v>54</v>
      </c>
      <c r="AG17" s="48">
        <v>44926</v>
      </c>
      <c r="AH17" s="46">
        <v>0</v>
      </c>
      <c r="AI17" s="41" t="s">
        <v>63</v>
      </c>
      <c r="AJ17" s="41" t="s">
        <v>63</v>
      </c>
      <c r="AK17" s="46">
        <v>5000</v>
      </c>
      <c r="AL17" s="46"/>
      <c r="AM17" s="46">
        <v>2500</v>
      </c>
      <c r="AN17" s="46">
        <v>0</v>
      </c>
      <c r="AO17" s="41" t="s">
        <v>55</v>
      </c>
      <c r="AP17" s="53">
        <v>44683</v>
      </c>
      <c r="AQ17" s="65"/>
      <c r="AT17" s="37" t="str">
        <f>VLOOKUP(H17,[2]sheet1!$E$4:$Q$143,13,FALSE)</f>
        <v>P20440515-0026</v>
      </c>
      <c r="AU17" s="37" t="b">
        <f>AT17=I17</f>
        <v>1</v>
      </c>
      <c r="AV17" s="37" t="str">
        <f>VLOOKUP(Y17,[1]sheet1!$E$4:$Q$199,13,FALSE)</f>
        <v>P21440515-0014</v>
      </c>
      <c r="AW17" s="37" t="b">
        <f>AV17=Z17</f>
        <v>1</v>
      </c>
      <c r="AX17" s="37" t="e">
        <f>SUMIFS('[3]2021'!$F$1:$F$1000,'[3]2021'!$C$1:$C$1000,H17,'[3]2021'!$P$1:$P$1000,C17)</f>
        <v>#VALUE!</v>
      </c>
      <c r="AY17" s="37" t="e">
        <f>AX17=N17</f>
        <v>#VALUE!</v>
      </c>
      <c r="BA17" s="37">
        <f>VLOOKUP(Y17,[4]Sheet1!$E$4:$I$178,2,FALSE)*10000-AK17</f>
        <v>0</v>
      </c>
      <c r="BB17" s="37">
        <f>VLOOKUP(Y17,[4]Sheet1!$E$4:$I$178,4,FALSE)*10000-AL17</f>
        <v>0</v>
      </c>
    </row>
    <row r="18" s="37" customFormat="1" ht="182.25" spans="1:54">
      <c r="A18" s="41">
        <v>12</v>
      </c>
      <c r="B18" s="41" t="s">
        <v>45</v>
      </c>
      <c r="C18" s="41" t="s">
        <v>110</v>
      </c>
      <c r="D18" s="41">
        <v>2021</v>
      </c>
      <c r="E18" s="41" t="s">
        <v>47</v>
      </c>
      <c r="F18" s="41">
        <v>440511</v>
      </c>
      <c r="G18" s="41" t="s">
        <v>122</v>
      </c>
      <c r="H18" s="43" t="s">
        <v>123</v>
      </c>
      <c r="I18" s="41" t="s">
        <v>124</v>
      </c>
      <c r="J18" s="41" t="s">
        <v>77</v>
      </c>
      <c r="K18" s="41" t="s">
        <v>125</v>
      </c>
      <c r="L18" s="41" t="s">
        <v>125</v>
      </c>
      <c r="M18" s="41" t="s">
        <v>54</v>
      </c>
      <c r="N18" s="46">
        <v>7250</v>
      </c>
      <c r="O18" s="47" t="s">
        <v>55</v>
      </c>
      <c r="P18" s="46">
        <v>3000</v>
      </c>
      <c r="Q18" s="47">
        <v>0</v>
      </c>
      <c r="R18" s="46">
        <v>1593.74</v>
      </c>
      <c r="S18" s="47">
        <v>0</v>
      </c>
      <c r="T18" s="48">
        <v>44682</v>
      </c>
      <c r="U18" s="41" t="s">
        <v>70</v>
      </c>
      <c r="V18" s="41" t="s">
        <v>126</v>
      </c>
      <c r="W18" s="41">
        <v>440511</v>
      </c>
      <c r="X18" s="41" t="s">
        <v>122</v>
      </c>
      <c r="Y18" s="41" t="s">
        <v>127</v>
      </c>
      <c r="Z18" s="41" t="s">
        <v>128</v>
      </c>
      <c r="AA18" s="41" t="s">
        <v>129</v>
      </c>
      <c r="AB18" s="41" t="s">
        <v>55</v>
      </c>
      <c r="AC18" s="41" t="s">
        <v>130</v>
      </c>
      <c r="AD18" s="41">
        <v>2022</v>
      </c>
      <c r="AE18" s="41">
        <v>2032</v>
      </c>
      <c r="AF18" s="41" t="s">
        <v>54</v>
      </c>
      <c r="AG18" s="48">
        <v>44925</v>
      </c>
      <c r="AH18" s="46">
        <v>10000</v>
      </c>
      <c r="AI18" s="41" t="s">
        <v>63</v>
      </c>
      <c r="AJ18" s="41" t="s">
        <v>63</v>
      </c>
      <c r="AK18" s="46">
        <v>30000</v>
      </c>
      <c r="AL18" s="46">
        <v>14000</v>
      </c>
      <c r="AM18" s="46">
        <v>3000</v>
      </c>
      <c r="AN18" s="46">
        <v>0</v>
      </c>
      <c r="AO18" s="41" t="s">
        <v>55</v>
      </c>
      <c r="AP18" s="53">
        <v>44682</v>
      </c>
      <c r="AQ18" s="65"/>
      <c r="AS18" s="37">
        <v>17000</v>
      </c>
      <c r="AT18" s="37" t="str">
        <f>VLOOKUP(H18,[2]sheet1!$E$4:$Q$143,13,FALSE)</f>
        <v>P17440511-0013</v>
      </c>
      <c r="AU18" s="37" t="b">
        <f>AT18=I18</f>
        <v>1</v>
      </c>
      <c r="AV18" s="37" t="str">
        <f>VLOOKUP(Y18,[1]sheet1!$E$4:$Q$199,13,FALSE)</f>
        <v>P20440511-0005</v>
      </c>
      <c r="AW18" s="37" t="b">
        <f>AV18=Z18</f>
        <v>1</v>
      </c>
      <c r="AX18" s="37" t="e">
        <f>SUMIFS('[3]2021'!$F$1:$F$1000,'[3]2021'!$C$1:$C$1000,H18,'[3]2021'!$P$1:$P$1000,C18)</f>
        <v>#VALUE!</v>
      </c>
      <c r="AY18" s="37" t="e">
        <f>AX18=N18</f>
        <v>#VALUE!</v>
      </c>
      <c r="BA18" s="37">
        <f>VLOOKUP(Y18,[4]Sheet1!$E$4:$I$178,2,FALSE)*10000-AK18</f>
        <v>0</v>
      </c>
      <c r="BB18" s="37">
        <f>VLOOKUP(Y18,[4]Sheet1!$E$4:$I$178,4,FALSE)*10000-AL18</f>
        <v>0</v>
      </c>
    </row>
    <row r="19" s="37" customFormat="1" ht="60.75" spans="1:54">
      <c r="A19" s="41">
        <v>13</v>
      </c>
      <c r="B19" s="41" t="s">
        <v>45</v>
      </c>
      <c r="C19" s="41" t="s">
        <v>94</v>
      </c>
      <c r="D19" s="41">
        <v>2021</v>
      </c>
      <c r="E19" s="41" t="s">
        <v>47</v>
      </c>
      <c r="F19" s="41">
        <v>440512</v>
      </c>
      <c r="G19" s="41" t="s">
        <v>131</v>
      </c>
      <c r="H19" s="43" t="s">
        <v>132</v>
      </c>
      <c r="I19" s="41" t="s">
        <v>133</v>
      </c>
      <c r="J19" s="41" t="s">
        <v>77</v>
      </c>
      <c r="K19" s="41" t="s">
        <v>134</v>
      </c>
      <c r="L19" s="41" t="s">
        <v>134</v>
      </c>
      <c r="M19" s="41" t="s">
        <v>115</v>
      </c>
      <c r="N19" s="46">
        <v>42500</v>
      </c>
      <c r="O19" s="47" t="s">
        <v>55</v>
      </c>
      <c r="P19" s="46">
        <v>17000</v>
      </c>
      <c r="Q19" s="47">
        <v>0</v>
      </c>
      <c r="R19" s="46">
        <v>22500</v>
      </c>
      <c r="S19" s="47">
        <v>0</v>
      </c>
      <c r="T19" s="48">
        <v>44712</v>
      </c>
      <c r="U19" s="41" t="s">
        <v>70</v>
      </c>
      <c r="V19" s="41" t="s">
        <v>135</v>
      </c>
      <c r="W19" s="41">
        <v>440512</v>
      </c>
      <c r="X19" s="41" t="s">
        <v>131</v>
      </c>
      <c r="Y19" s="41" t="s">
        <v>136</v>
      </c>
      <c r="Z19" s="41" t="s">
        <v>137</v>
      </c>
      <c r="AA19" s="41" t="s">
        <v>51</v>
      </c>
      <c r="AB19" s="41" t="s">
        <v>55</v>
      </c>
      <c r="AC19" s="41" t="s">
        <v>138</v>
      </c>
      <c r="AD19" s="41" t="s">
        <v>100</v>
      </c>
      <c r="AE19" s="41" t="s">
        <v>139</v>
      </c>
      <c r="AF19" s="41" t="s">
        <v>54</v>
      </c>
      <c r="AG19" s="48">
        <v>45170</v>
      </c>
      <c r="AH19" s="46">
        <v>0</v>
      </c>
      <c r="AI19" s="41" t="s">
        <v>63</v>
      </c>
      <c r="AJ19" s="41" t="s">
        <v>63</v>
      </c>
      <c r="AK19" s="46">
        <v>50000</v>
      </c>
      <c r="AL19" s="46">
        <v>17500</v>
      </c>
      <c r="AM19" s="46">
        <v>17000</v>
      </c>
      <c r="AN19" s="46">
        <v>0</v>
      </c>
      <c r="AO19" s="41" t="s">
        <v>55</v>
      </c>
      <c r="AP19" s="53">
        <v>44712</v>
      </c>
      <c r="AQ19" s="65"/>
      <c r="AT19" s="37" t="str">
        <f>VLOOKUP(H19,[2]sheet1!$E$4:$Q$143,13,FALSE)</f>
        <v>P20440512-0009</v>
      </c>
      <c r="AU19" s="37" t="b">
        <f>AT19=I19</f>
        <v>1</v>
      </c>
      <c r="AV19" s="37" t="str">
        <f>VLOOKUP(Y19,[1]sheet1!$E$4:$Q$199,13,FALSE)</f>
        <v>P18440512-0049</v>
      </c>
      <c r="AW19" s="37" t="b">
        <f>AV19=Z19</f>
        <v>1</v>
      </c>
      <c r="AX19" s="37" t="e">
        <f>SUMIFS('[3]2021'!$F$1:$F$1000,'[3]2021'!$C$1:$C$1000,H19,'[3]2021'!$P$1:$P$1000,C19)</f>
        <v>#VALUE!</v>
      </c>
      <c r="AY19" s="37" t="e">
        <f>AX19=N19</f>
        <v>#VALUE!</v>
      </c>
      <c r="BA19" s="37">
        <f>VLOOKUP(Y19,[4]Sheet1!$E$4:$I$178,2,FALSE)*10000-AK19</f>
        <v>0</v>
      </c>
      <c r="BB19" s="37">
        <f>VLOOKUP(Y19,[4]Sheet1!$E$4:$I$178,4,FALSE)*10000-AL19</f>
        <v>0</v>
      </c>
    </row>
    <row r="20" s="37" customFormat="1" ht="60.75" spans="1:54">
      <c r="A20" s="41">
        <v>14</v>
      </c>
      <c r="B20" s="41" t="s">
        <v>45</v>
      </c>
      <c r="C20" s="41" t="s">
        <v>94</v>
      </c>
      <c r="D20" s="41">
        <v>2021</v>
      </c>
      <c r="E20" s="41" t="s">
        <v>47</v>
      </c>
      <c r="F20" s="41">
        <v>440512</v>
      </c>
      <c r="G20" s="41" t="s">
        <v>131</v>
      </c>
      <c r="H20" s="43" t="s">
        <v>132</v>
      </c>
      <c r="I20" s="41" t="s">
        <v>133</v>
      </c>
      <c r="J20" s="41" t="s">
        <v>77</v>
      </c>
      <c r="K20" s="41" t="s">
        <v>134</v>
      </c>
      <c r="L20" s="41" t="s">
        <v>134</v>
      </c>
      <c r="M20" s="41" t="s">
        <v>115</v>
      </c>
      <c r="N20" s="46">
        <v>42500</v>
      </c>
      <c r="O20" s="47" t="s">
        <v>55</v>
      </c>
      <c r="P20" s="46">
        <v>3000</v>
      </c>
      <c r="Q20" s="47">
        <v>0</v>
      </c>
      <c r="R20" s="46">
        <v>22500</v>
      </c>
      <c r="S20" s="47">
        <v>0</v>
      </c>
      <c r="T20" s="48">
        <v>44712</v>
      </c>
      <c r="U20" s="41" t="s">
        <v>70</v>
      </c>
      <c r="V20" s="41" t="s">
        <v>135</v>
      </c>
      <c r="W20" s="41">
        <v>440512</v>
      </c>
      <c r="X20" s="41" t="s">
        <v>131</v>
      </c>
      <c r="Y20" s="41" t="s">
        <v>140</v>
      </c>
      <c r="Z20" s="41" t="s">
        <v>141</v>
      </c>
      <c r="AA20" s="41" t="s">
        <v>67</v>
      </c>
      <c r="AB20" s="41" t="s">
        <v>55</v>
      </c>
      <c r="AC20" s="41" t="s">
        <v>138</v>
      </c>
      <c r="AD20" s="41" t="s">
        <v>61</v>
      </c>
      <c r="AE20" s="41" t="s">
        <v>142</v>
      </c>
      <c r="AF20" s="41" t="s">
        <v>54</v>
      </c>
      <c r="AG20" s="48">
        <v>44896</v>
      </c>
      <c r="AH20" s="46">
        <v>35800</v>
      </c>
      <c r="AI20" s="41" t="s">
        <v>55</v>
      </c>
      <c r="AJ20" s="41" t="s">
        <v>63</v>
      </c>
      <c r="AK20" s="46">
        <v>11000</v>
      </c>
      <c r="AL20" s="46">
        <v>5000</v>
      </c>
      <c r="AM20" s="46">
        <v>3000</v>
      </c>
      <c r="AN20" s="46">
        <v>0</v>
      </c>
      <c r="AO20" s="41" t="s">
        <v>55</v>
      </c>
      <c r="AP20" s="53">
        <v>44712</v>
      </c>
      <c r="AQ20" s="65"/>
      <c r="AT20" s="37" t="str">
        <f>VLOOKUP(H20,[2]sheet1!$E$4:$Q$143,13,FALSE)</f>
        <v>P20440512-0009</v>
      </c>
      <c r="AU20" s="37" t="b">
        <f>AT20=I20</f>
        <v>1</v>
      </c>
      <c r="AV20" s="37" t="str">
        <f>VLOOKUP(Y20,[1]sheet1!$E$4:$Q$199,13,FALSE)</f>
        <v>P09440512-0037</v>
      </c>
      <c r="AW20" s="37" t="b">
        <f>AV20=Z20</f>
        <v>1</v>
      </c>
      <c r="AX20" s="37" t="e">
        <f>SUMIFS('[3]2021'!$F$1:$F$1000,'[3]2021'!$C$1:$C$1000,H20,'[3]2021'!$P$1:$P$1000,C20)</f>
        <v>#VALUE!</v>
      </c>
      <c r="AY20" s="37" t="e">
        <f>AX20=N20</f>
        <v>#VALUE!</v>
      </c>
      <c r="BA20" s="37">
        <f>VLOOKUP(Y20,[4]Sheet1!$E$4:$I$178,2,FALSE)*10000-AK20</f>
        <v>0</v>
      </c>
      <c r="BB20" s="37">
        <f>VLOOKUP(Y20,[4]Sheet1!$E$4:$I$178,4,FALSE)*10000-AL20</f>
        <v>0</v>
      </c>
    </row>
    <row r="21" s="37" customFormat="1" ht="60.75" spans="1:51">
      <c r="A21" s="41">
        <v>15</v>
      </c>
      <c r="B21" s="41" t="s">
        <v>45</v>
      </c>
      <c r="C21" s="41" t="s">
        <v>143</v>
      </c>
      <c r="D21" s="44">
        <v>2021</v>
      </c>
      <c r="E21" s="41" t="s">
        <v>47</v>
      </c>
      <c r="F21" s="41">
        <v>440523</v>
      </c>
      <c r="G21" s="41" t="s">
        <v>144</v>
      </c>
      <c r="H21" s="43" t="s">
        <v>145</v>
      </c>
      <c r="I21" s="41" t="s">
        <v>146</v>
      </c>
      <c r="J21" s="41" t="s">
        <v>74</v>
      </c>
      <c r="K21" s="41" t="s">
        <v>147</v>
      </c>
      <c r="L21" s="41" t="s">
        <v>147</v>
      </c>
      <c r="M21" s="41" t="s">
        <v>148</v>
      </c>
      <c r="N21" s="46">
        <v>6300</v>
      </c>
      <c r="O21" s="47" t="s">
        <v>55</v>
      </c>
      <c r="P21" s="46">
        <v>2000</v>
      </c>
      <c r="Q21" s="47">
        <v>0</v>
      </c>
      <c r="R21" s="46">
        <v>4679</v>
      </c>
      <c r="S21" s="47">
        <v>0</v>
      </c>
      <c r="T21" s="48">
        <v>44712</v>
      </c>
      <c r="U21" s="41" t="s">
        <v>149</v>
      </c>
      <c r="V21" s="41" t="s">
        <v>150</v>
      </c>
      <c r="W21" s="41">
        <v>440523</v>
      </c>
      <c r="X21" s="41" t="s">
        <v>144</v>
      </c>
      <c r="Y21" s="41" t="s">
        <v>151</v>
      </c>
      <c r="Z21" s="41" t="s">
        <v>152</v>
      </c>
      <c r="AA21" s="41" t="s">
        <v>74</v>
      </c>
      <c r="AB21" s="41" t="s">
        <v>63</v>
      </c>
      <c r="AC21" s="41" t="s">
        <v>153</v>
      </c>
      <c r="AD21" s="41" t="s">
        <v>100</v>
      </c>
      <c r="AE21" s="41" t="s">
        <v>154</v>
      </c>
      <c r="AF21" s="41" t="s">
        <v>54</v>
      </c>
      <c r="AG21" s="48">
        <v>45078</v>
      </c>
      <c r="AH21" s="46">
        <v>0</v>
      </c>
      <c r="AI21" s="41" t="s">
        <v>55</v>
      </c>
      <c r="AJ21" s="41" t="s">
        <v>155</v>
      </c>
      <c r="AK21" s="46">
        <v>16000</v>
      </c>
      <c r="AL21" s="46">
        <v>5000</v>
      </c>
      <c r="AM21" s="46">
        <v>2000</v>
      </c>
      <c r="AN21" s="46">
        <v>0</v>
      </c>
      <c r="AO21" s="41" t="s">
        <v>55</v>
      </c>
      <c r="AP21" s="53">
        <v>44682</v>
      </c>
      <c r="AQ21" s="65"/>
      <c r="AX21" s="39"/>
      <c r="AY21" s="39"/>
    </row>
    <row r="22" s="37" customFormat="1" ht="60.75" spans="1:51">
      <c r="A22" s="41">
        <v>16</v>
      </c>
      <c r="B22" s="41" t="s">
        <v>45</v>
      </c>
      <c r="C22" s="41" t="s">
        <v>94</v>
      </c>
      <c r="D22" s="44">
        <v>2021</v>
      </c>
      <c r="E22" s="41" t="s">
        <v>47</v>
      </c>
      <c r="F22" s="41">
        <v>440523</v>
      </c>
      <c r="G22" s="41" t="s">
        <v>144</v>
      </c>
      <c r="H22" s="43" t="s">
        <v>145</v>
      </c>
      <c r="I22" s="41" t="s">
        <v>146</v>
      </c>
      <c r="J22" s="41" t="s">
        <v>74</v>
      </c>
      <c r="K22" s="41" t="s">
        <v>147</v>
      </c>
      <c r="L22" s="41" t="s">
        <v>147</v>
      </c>
      <c r="M22" s="41" t="s">
        <v>148</v>
      </c>
      <c r="N22" s="46">
        <v>3700</v>
      </c>
      <c r="O22" s="47" t="s">
        <v>55</v>
      </c>
      <c r="P22" s="46">
        <v>3000</v>
      </c>
      <c r="Q22" s="47">
        <v>0</v>
      </c>
      <c r="R22" s="46"/>
      <c r="S22" s="47"/>
      <c r="T22" s="48">
        <v>44712</v>
      </c>
      <c r="U22" s="41" t="s">
        <v>149</v>
      </c>
      <c r="V22" s="41" t="s">
        <v>150</v>
      </c>
      <c r="W22" s="41">
        <v>440523</v>
      </c>
      <c r="X22" s="41" t="s">
        <v>144</v>
      </c>
      <c r="Y22" s="41" t="s">
        <v>151</v>
      </c>
      <c r="Z22" s="41" t="s">
        <v>152</v>
      </c>
      <c r="AA22" s="41" t="s">
        <v>74</v>
      </c>
      <c r="AB22" s="41" t="s">
        <v>63</v>
      </c>
      <c r="AC22" s="41" t="s">
        <v>153</v>
      </c>
      <c r="AD22" s="41" t="s">
        <v>100</v>
      </c>
      <c r="AE22" s="41" t="s">
        <v>154</v>
      </c>
      <c r="AF22" s="41" t="s">
        <v>54</v>
      </c>
      <c r="AG22" s="48">
        <v>45078</v>
      </c>
      <c r="AH22" s="46">
        <v>0</v>
      </c>
      <c r="AI22" s="41" t="s">
        <v>55</v>
      </c>
      <c r="AJ22" s="41" t="s">
        <v>155</v>
      </c>
      <c r="AK22" s="46">
        <v>16000</v>
      </c>
      <c r="AL22" s="46">
        <v>5000</v>
      </c>
      <c r="AM22" s="46">
        <v>3000</v>
      </c>
      <c r="AN22" s="46">
        <v>0</v>
      </c>
      <c r="AO22" s="41" t="s">
        <v>55</v>
      </c>
      <c r="AP22" s="53">
        <v>44682</v>
      </c>
      <c r="AQ22" s="65"/>
      <c r="AX22" s="39"/>
      <c r="AY22" s="39"/>
    </row>
    <row r="23" s="37" customFormat="1" ht="121.5" spans="1:43">
      <c r="A23" s="41">
        <v>17</v>
      </c>
      <c r="B23" s="41" t="s">
        <v>45</v>
      </c>
      <c r="C23" s="41" t="s">
        <v>156</v>
      </c>
      <c r="D23" s="44">
        <v>2021</v>
      </c>
      <c r="E23" s="41" t="s">
        <v>47</v>
      </c>
      <c r="F23" s="41">
        <v>440513</v>
      </c>
      <c r="G23" s="41" t="s">
        <v>157</v>
      </c>
      <c r="H23" s="43" t="s">
        <v>158</v>
      </c>
      <c r="I23" s="41" t="s">
        <v>159</v>
      </c>
      <c r="J23" s="41" t="s">
        <v>60</v>
      </c>
      <c r="K23" s="41" t="s">
        <v>160</v>
      </c>
      <c r="L23" s="41" t="s">
        <v>161</v>
      </c>
      <c r="M23" s="41" t="s">
        <v>54</v>
      </c>
      <c r="N23" s="46">
        <v>3000</v>
      </c>
      <c r="O23" s="47" t="s">
        <v>63</v>
      </c>
      <c r="P23" s="46">
        <v>2000</v>
      </c>
      <c r="Q23" s="47">
        <v>0</v>
      </c>
      <c r="R23" s="46">
        <v>552.208806</v>
      </c>
      <c r="S23" s="47">
        <v>0</v>
      </c>
      <c r="T23" s="48">
        <v>44682</v>
      </c>
      <c r="U23" s="41" t="s">
        <v>70</v>
      </c>
      <c r="V23" s="41" t="s">
        <v>162</v>
      </c>
      <c r="W23" s="41">
        <v>440513</v>
      </c>
      <c r="X23" s="41" t="s">
        <v>157</v>
      </c>
      <c r="Y23" s="41" t="s">
        <v>163</v>
      </c>
      <c r="Z23" s="41" t="s">
        <v>164</v>
      </c>
      <c r="AA23" s="41" t="s">
        <v>77</v>
      </c>
      <c r="AB23" s="41" t="s">
        <v>55</v>
      </c>
      <c r="AC23" s="41" t="s">
        <v>165</v>
      </c>
      <c r="AD23" s="41" t="s">
        <v>61</v>
      </c>
      <c r="AE23" s="41" t="s">
        <v>166</v>
      </c>
      <c r="AF23" s="41" t="s">
        <v>54</v>
      </c>
      <c r="AG23" s="48">
        <v>44805</v>
      </c>
      <c r="AH23" s="46">
        <v>0</v>
      </c>
      <c r="AI23" s="41" t="s">
        <v>63</v>
      </c>
      <c r="AJ23" s="41" t="s">
        <v>63</v>
      </c>
      <c r="AK23" s="46">
        <v>14000</v>
      </c>
      <c r="AL23" s="46">
        <v>0</v>
      </c>
      <c r="AM23" s="46">
        <v>2000</v>
      </c>
      <c r="AN23" s="46">
        <v>0</v>
      </c>
      <c r="AO23" s="41" t="s">
        <v>55</v>
      </c>
      <c r="AP23" s="53">
        <v>44682</v>
      </c>
      <c r="AQ23" s="65"/>
    </row>
    <row r="24" s="37" customFormat="1" ht="121.5" spans="1:43">
      <c r="A24" s="41">
        <v>18</v>
      </c>
      <c r="B24" s="41" t="s">
        <v>45</v>
      </c>
      <c r="C24" s="41" t="s">
        <v>167</v>
      </c>
      <c r="D24" s="44">
        <v>2021</v>
      </c>
      <c r="E24" s="41" t="s">
        <v>47</v>
      </c>
      <c r="F24" s="41">
        <v>440513</v>
      </c>
      <c r="G24" s="41" t="s">
        <v>157</v>
      </c>
      <c r="H24" s="43" t="s">
        <v>168</v>
      </c>
      <c r="I24" s="41" t="s">
        <v>169</v>
      </c>
      <c r="J24" s="41" t="s">
        <v>60</v>
      </c>
      <c r="K24" s="41" t="s">
        <v>160</v>
      </c>
      <c r="L24" s="41" t="s">
        <v>161</v>
      </c>
      <c r="M24" s="41" t="s">
        <v>54</v>
      </c>
      <c r="N24" s="46">
        <v>5000</v>
      </c>
      <c r="O24" s="47" t="s">
        <v>63</v>
      </c>
      <c r="P24" s="46">
        <v>2000</v>
      </c>
      <c r="Q24" s="47">
        <v>0</v>
      </c>
      <c r="R24" s="46">
        <v>2972.381157</v>
      </c>
      <c r="S24" s="47">
        <v>0</v>
      </c>
      <c r="T24" s="48">
        <v>44682</v>
      </c>
      <c r="U24" s="41" t="s">
        <v>70</v>
      </c>
      <c r="V24" s="41" t="s">
        <v>162</v>
      </c>
      <c r="W24" s="41">
        <v>440513</v>
      </c>
      <c r="X24" s="41" t="s">
        <v>157</v>
      </c>
      <c r="Y24" s="41" t="s">
        <v>163</v>
      </c>
      <c r="Z24" s="41" t="s">
        <v>164</v>
      </c>
      <c r="AA24" s="41" t="s">
        <v>77</v>
      </c>
      <c r="AB24" s="41" t="s">
        <v>55</v>
      </c>
      <c r="AC24" s="41" t="s">
        <v>165</v>
      </c>
      <c r="AD24" s="41" t="s">
        <v>61</v>
      </c>
      <c r="AE24" s="41" t="s">
        <v>166</v>
      </c>
      <c r="AF24" s="41" t="s">
        <v>54</v>
      </c>
      <c r="AG24" s="48">
        <v>44805</v>
      </c>
      <c r="AH24" s="46">
        <v>0</v>
      </c>
      <c r="AI24" s="41" t="s">
        <v>63</v>
      </c>
      <c r="AJ24" s="41" t="s">
        <v>63</v>
      </c>
      <c r="AK24" s="46">
        <v>14000</v>
      </c>
      <c r="AL24" s="46">
        <v>0</v>
      </c>
      <c r="AM24" s="46">
        <v>2000</v>
      </c>
      <c r="AN24" s="46">
        <v>0</v>
      </c>
      <c r="AO24" s="41" t="s">
        <v>55</v>
      </c>
      <c r="AP24" s="53">
        <v>44682</v>
      </c>
      <c r="AQ24" s="65"/>
    </row>
    <row r="25" s="37" customFormat="1" ht="283.5" spans="1:56">
      <c r="A25" s="41">
        <v>19</v>
      </c>
      <c r="B25" s="41" t="s">
        <v>45</v>
      </c>
      <c r="C25" s="41" t="s">
        <v>167</v>
      </c>
      <c r="D25" s="44">
        <v>2021</v>
      </c>
      <c r="E25" s="41" t="s">
        <v>47</v>
      </c>
      <c r="F25" s="41">
        <v>440513</v>
      </c>
      <c r="G25" s="41" t="s">
        <v>157</v>
      </c>
      <c r="H25" s="43" t="s">
        <v>170</v>
      </c>
      <c r="I25" s="41" t="s">
        <v>171</v>
      </c>
      <c r="J25" s="41" t="s">
        <v>51</v>
      </c>
      <c r="K25" s="41" t="s">
        <v>172</v>
      </c>
      <c r="L25" s="41" t="s">
        <v>172</v>
      </c>
      <c r="M25" s="41" t="s">
        <v>54</v>
      </c>
      <c r="N25" s="46">
        <v>3500</v>
      </c>
      <c r="O25" s="47" t="s">
        <v>63</v>
      </c>
      <c r="P25" s="46">
        <v>1000</v>
      </c>
      <c r="Q25" s="47">
        <v>0</v>
      </c>
      <c r="R25" s="46">
        <v>513.948437</v>
      </c>
      <c r="S25" s="47">
        <v>0</v>
      </c>
      <c r="T25" s="48">
        <v>44682</v>
      </c>
      <c r="U25" s="41" t="s">
        <v>70</v>
      </c>
      <c r="V25" s="41" t="s">
        <v>173</v>
      </c>
      <c r="W25" s="41">
        <v>440513</v>
      </c>
      <c r="X25" s="41" t="s">
        <v>157</v>
      </c>
      <c r="Y25" s="41" t="s">
        <v>163</v>
      </c>
      <c r="Z25" s="41" t="s">
        <v>164</v>
      </c>
      <c r="AA25" s="41" t="s">
        <v>77</v>
      </c>
      <c r="AB25" s="41" t="s">
        <v>55</v>
      </c>
      <c r="AC25" s="41" t="s">
        <v>165</v>
      </c>
      <c r="AD25" s="41" t="s">
        <v>61</v>
      </c>
      <c r="AE25" s="41" t="s">
        <v>166</v>
      </c>
      <c r="AF25" s="41" t="s">
        <v>54</v>
      </c>
      <c r="AG25" s="48">
        <v>44805</v>
      </c>
      <c r="AH25" s="46">
        <v>0</v>
      </c>
      <c r="AI25" s="41" t="s">
        <v>63</v>
      </c>
      <c r="AJ25" s="41" t="s">
        <v>63</v>
      </c>
      <c r="AK25" s="46">
        <v>14000</v>
      </c>
      <c r="AL25" s="46">
        <v>0</v>
      </c>
      <c r="AM25" s="46">
        <v>1000</v>
      </c>
      <c r="AN25" s="46">
        <v>0</v>
      </c>
      <c r="AO25" s="41" t="s">
        <v>55</v>
      </c>
      <c r="AP25" s="53">
        <v>44682</v>
      </c>
      <c r="AQ25" s="65"/>
      <c r="BD25" s="37" t="s">
        <v>174</v>
      </c>
    </row>
    <row r="26" s="37" customFormat="1" ht="283.5" spans="1:56">
      <c r="A26" s="41">
        <v>20</v>
      </c>
      <c r="B26" s="41" t="s">
        <v>45</v>
      </c>
      <c r="C26" s="41" t="s">
        <v>167</v>
      </c>
      <c r="D26" s="44">
        <v>2021</v>
      </c>
      <c r="E26" s="41" t="s">
        <v>47</v>
      </c>
      <c r="F26" s="41">
        <v>440513</v>
      </c>
      <c r="G26" s="41" t="s">
        <v>157</v>
      </c>
      <c r="H26" s="43" t="s">
        <v>170</v>
      </c>
      <c r="I26" s="41" t="s">
        <v>171</v>
      </c>
      <c r="J26" s="41" t="s">
        <v>51</v>
      </c>
      <c r="K26" s="41" t="s">
        <v>172</v>
      </c>
      <c r="L26" s="41" t="s">
        <v>172</v>
      </c>
      <c r="M26" s="41" t="s">
        <v>54</v>
      </c>
      <c r="N26" s="46">
        <v>3500</v>
      </c>
      <c r="O26" s="47" t="s">
        <v>63</v>
      </c>
      <c r="P26" s="46">
        <v>1466</v>
      </c>
      <c r="Q26" s="47">
        <v>0</v>
      </c>
      <c r="R26" s="46">
        <v>0</v>
      </c>
      <c r="S26" s="47">
        <v>0</v>
      </c>
      <c r="T26" s="48" t="s">
        <v>175</v>
      </c>
      <c r="U26" s="41" t="s">
        <v>70</v>
      </c>
      <c r="V26" s="41" t="s">
        <v>173</v>
      </c>
      <c r="W26" s="41">
        <v>440513</v>
      </c>
      <c r="X26" s="41" t="s">
        <v>157</v>
      </c>
      <c r="Y26" s="41" t="s">
        <v>174</v>
      </c>
      <c r="Z26" s="41" t="s">
        <v>176</v>
      </c>
      <c r="AA26" s="41" t="s">
        <v>177</v>
      </c>
      <c r="AB26" s="41" t="s">
        <v>55</v>
      </c>
      <c r="AC26" s="41" t="s">
        <v>178</v>
      </c>
      <c r="AD26" s="41" t="s">
        <v>61</v>
      </c>
      <c r="AE26" s="41" t="s">
        <v>179</v>
      </c>
      <c r="AF26" s="41" t="s">
        <v>54</v>
      </c>
      <c r="AG26" s="48">
        <v>44896</v>
      </c>
      <c r="AH26" s="46">
        <v>46577.827846</v>
      </c>
      <c r="AI26" s="41" t="s">
        <v>63</v>
      </c>
      <c r="AJ26" s="41" t="s">
        <v>63</v>
      </c>
      <c r="AK26" s="46">
        <v>20000</v>
      </c>
      <c r="AL26" s="46">
        <v>0</v>
      </c>
      <c r="AM26" s="46">
        <v>1466</v>
      </c>
      <c r="AN26" s="46">
        <v>0</v>
      </c>
      <c r="AO26" s="41" t="s">
        <v>55</v>
      </c>
      <c r="AP26" s="53">
        <v>44682</v>
      </c>
      <c r="AQ26" s="65"/>
      <c r="BD26" s="37" t="s">
        <v>174</v>
      </c>
    </row>
    <row r="27" s="37" customFormat="1" ht="283.5" spans="1:56">
      <c r="A27" s="41">
        <v>21</v>
      </c>
      <c r="B27" s="41" t="s">
        <v>45</v>
      </c>
      <c r="C27" s="41" t="s">
        <v>180</v>
      </c>
      <c r="D27" s="44">
        <v>2021</v>
      </c>
      <c r="E27" s="41" t="s">
        <v>47</v>
      </c>
      <c r="F27" s="41">
        <v>440513</v>
      </c>
      <c r="G27" s="41" t="s">
        <v>157</v>
      </c>
      <c r="H27" s="43" t="s">
        <v>170</v>
      </c>
      <c r="I27" s="41" t="s">
        <v>171</v>
      </c>
      <c r="J27" s="41" t="s">
        <v>51</v>
      </c>
      <c r="K27" s="41" t="s">
        <v>172</v>
      </c>
      <c r="L27" s="41" t="s">
        <v>172</v>
      </c>
      <c r="M27" s="41" t="s">
        <v>54</v>
      </c>
      <c r="N27" s="46">
        <v>3500</v>
      </c>
      <c r="O27" s="47" t="s">
        <v>63</v>
      </c>
      <c r="P27" s="46">
        <v>707</v>
      </c>
      <c r="Q27" s="47">
        <v>0</v>
      </c>
      <c r="R27" s="46">
        <v>0.760699</v>
      </c>
      <c r="S27" s="47">
        <v>0</v>
      </c>
      <c r="T27" s="48">
        <v>44682</v>
      </c>
      <c r="U27" s="41" t="s">
        <v>70</v>
      </c>
      <c r="V27" s="41" t="s">
        <v>173</v>
      </c>
      <c r="W27" s="41">
        <v>440513</v>
      </c>
      <c r="X27" s="41" t="s">
        <v>157</v>
      </c>
      <c r="Y27" s="41" t="s">
        <v>174</v>
      </c>
      <c r="Z27" s="41" t="s">
        <v>176</v>
      </c>
      <c r="AA27" s="41" t="s">
        <v>177</v>
      </c>
      <c r="AB27" s="41" t="s">
        <v>55</v>
      </c>
      <c r="AC27" s="41" t="s">
        <v>178</v>
      </c>
      <c r="AD27" s="41" t="s">
        <v>61</v>
      </c>
      <c r="AE27" s="41" t="s">
        <v>179</v>
      </c>
      <c r="AF27" s="41" t="s">
        <v>54</v>
      </c>
      <c r="AG27" s="48">
        <v>44896</v>
      </c>
      <c r="AH27" s="46">
        <v>46577.827846</v>
      </c>
      <c r="AI27" s="41" t="s">
        <v>63</v>
      </c>
      <c r="AJ27" s="41" t="s">
        <v>63</v>
      </c>
      <c r="AK27" s="46">
        <v>20000</v>
      </c>
      <c r="AL27" s="46">
        <v>0</v>
      </c>
      <c r="AM27" s="46">
        <v>707</v>
      </c>
      <c r="AN27" s="46">
        <v>0</v>
      </c>
      <c r="AO27" s="41" t="s">
        <v>55</v>
      </c>
      <c r="AP27" s="53">
        <v>44682</v>
      </c>
      <c r="AQ27" s="65"/>
      <c r="BD27" s="37" t="s">
        <v>174</v>
      </c>
    </row>
    <row r="28" s="37" customFormat="1" ht="283.5" spans="1:56">
      <c r="A28" s="41">
        <v>22</v>
      </c>
      <c r="B28" s="41" t="s">
        <v>45</v>
      </c>
      <c r="C28" s="41" t="s">
        <v>181</v>
      </c>
      <c r="D28" s="44">
        <v>2021</v>
      </c>
      <c r="E28" s="41" t="s">
        <v>47</v>
      </c>
      <c r="F28" s="41">
        <v>440513</v>
      </c>
      <c r="G28" s="41" t="s">
        <v>157</v>
      </c>
      <c r="H28" s="43" t="s">
        <v>182</v>
      </c>
      <c r="I28" s="41" t="s">
        <v>183</v>
      </c>
      <c r="J28" s="41" t="s">
        <v>67</v>
      </c>
      <c r="K28" s="41" t="s">
        <v>184</v>
      </c>
      <c r="L28" s="41" t="s">
        <v>185</v>
      </c>
      <c r="M28" s="41" t="s">
        <v>54</v>
      </c>
      <c r="N28" s="46">
        <v>4100</v>
      </c>
      <c r="O28" s="47" t="s">
        <v>63</v>
      </c>
      <c r="P28" s="46">
        <v>2081</v>
      </c>
      <c r="Q28" s="47">
        <v>0</v>
      </c>
      <c r="R28" s="46">
        <v>0.693378</v>
      </c>
      <c r="S28" s="47">
        <v>0</v>
      </c>
      <c r="T28" s="48">
        <v>44682</v>
      </c>
      <c r="U28" s="41" t="s">
        <v>70</v>
      </c>
      <c r="V28" s="41" t="s">
        <v>173</v>
      </c>
      <c r="W28" s="41">
        <v>440513</v>
      </c>
      <c r="X28" s="41" t="s">
        <v>157</v>
      </c>
      <c r="Y28" s="41" t="s">
        <v>174</v>
      </c>
      <c r="Z28" s="41" t="s">
        <v>176</v>
      </c>
      <c r="AA28" s="41" t="s">
        <v>177</v>
      </c>
      <c r="AB28" s="41" t="s">
        <v>55</v>
      </c>
      <c r="AC28" s="41" t="s">
        <v>178</v>
      </c>
      <c r="AD28" s="41" t="s">
        <v>61</v>
      </c>
      <c r="AE28" s="41" t="s">
        <v>179</v>
      </c>
      <c r="AF28" s="41" t="s">
        <v>54</v>
      </c>
      <c r="AG28" s="48">
        <v>44896</v>
      </c>
      <c r="AH28" s="46">
        <v>46577.827846</v>
      </c>
      <c r="AI28" s="41" t="s">
        <v>63</v>
      </c>
      <c r="AJ28" s="41" t="s">
        <v>63</v>
      </c>
      <c r="AK28" s="46">
        <v>20000</v>
      </c>
      <c r="AL28" s="46">
        <v>0</v>
      </c>
      <c r="AM28" s="46">
        <v>2081</v>
      </c>
      <c r="AN28" s="46">
        <v>0</v>
      </c>
      <c r="AO28" s="41" t="s">
        <v>55</v>
      </c>
      <c r="AP28" s="53">
        <v>44682</v>
      </c>
      <c r="AQ28" s="65"/>
      <c r="BD28" s="37" t="s">
        <v>174</v>
      </c>
    </row>
    <row r="29" s="37" customFormat="1" ht="283.5" spans="1:56">
      <c r="A29" s="41">
        <v>23</v>
      </c>
      <c r="B29" s="41" t="s">
        <v>45</v>
      </c>
      <c r="C29" s="41" t="s">
        <v>186</v>
      </c>
      <c r="D29" s="44">
        <v>2021</v>
      </c>
      <c r="E29" s="41" t="s">
        <v>47</v>
      </c>
      <c r="F29" s="41">
        <v>440513</v>
      </c>
      <c r="G29" s="41" t="s">
        <v>157</v>
      </c>
      <c r="H29" s="43" t="s">
        <v>182</v>
      </c>
      <c r="I29" s="41" t="s">
        <v>183</v>
      </c>
      <c r="J29" s="41" t="s">
        <v>67</v>
      </c>
      <c r="K29" s="41" t="s">
        <v>184</v>
      </c>
      <c r="L29" s="41" t="s">
        <v>185</v>
      </c>
      <c r="M29" s="41" t="s">
        <v>54</v>
      </c>
      <c r="N29" s="46">
        <v>6000</v>
      </c>
      <c r="O29" s="47" t="s">
        <v>63</v>
      </c>
      <c r="P29" s="46">
        <v>3776</v>
      </c>
      <c r="Q29" s="47">
        <v>0</v>
      </c>
      <c r="R29" s="46">
        <v>0.625333</v>
      </c>
      <c r="S29" s="47">
        <v>0</v>
      </c>
      <c r="T29" s="48">
        <v>44682</v>
      </c>
      <c r="U29" s="41" t="s">
        <v>70</v>
      </c>
      <c r="V29" s="41" t="s">
        <v>173</v>
      </c>
      <c r="W29" s="41">
        <v>440513</v>
      </c>
      <c r="X29" s="41" t="s">
        <v>157</v>
      </c>
      <c r="Y29" s="41" t="s">
        <v>174</v>
      </c>
      <c r="Z29" s="41" t="s">
        <v>176</v>
      </c>
      <c r="AA29" s="41" t="s">
        <v>177</v>
      </c>
      <c r="AB29" s="41" t="s">
        <v>55</v>
      </c>
      <c r="AC29" s="41" t="s">
        <v>178</v>
      </c>
      <c r="AD29" s="41" t="s">
        <v>61</v>
      </c>
      <c r="AE29" s="41" t="s">
        <v>179</v>
      </c>
      <c r="AF29" s="41" t="s">
        <v>54</v>
      </c>
      <c r="AG29" s="48">
        <v>44896</v>
      </c>
      <c r="AH29" s="46">
        <v>46577.827846</v>
      </c>
      <c r="AI29" s="41" t="s">
        <v>63</v>
      </c>
      <c r="AJ29" s="41" t="s">
        <v>63</v>
      </c>
      <c r="AK29" s="46">
        <v>20000</v>
      </c>
      <c r="AL29" s="46">
        <v>0</v>
      </c>
      <c r="AM29" s="46">
        <v>3776</v>
      </c>
      <c r="AN29" s="46">
        <v>0</v>
      </c>
      <c r="AO29" s="41" t="s">
        <v>55</v>
      </c>
      <c r="AP29" s="53">
        <v>44682</v>
      </c>
      <c r="AQ29" s="65"/>
      <c r="BD29" s="37" t="s">
        <v>174</v>
      </c>
    </row>
    <row r="30" s="37" customFormat="1" ht="81" spans="1:43">
      <c r="A30" s="41">
        <v>24</v>
      </c>
      <c r="B30" s="41" t="s">
        <v>45</v>
      </c>
      <c r="C30" s="41" t="s">
        <v>110</v>
      </c>
      <c r="D30" s="44">
        <v>2021</v>
      </c>
      <c r="E30" s="41" t="s">
        <v>47</v>
      </c>
      <c r="F30" s="41">
        <v>440513</v>
      </c>
      <c r="G30" s="41" t="s">
        <v>157</v>
      </c>
      <c r="H30" s="43" t="s">
        <v>182</v>
      </c>
      <c r="I30" s="41" t="s">
        <v>183</v>
      </c>
      <c r="J30" s="41" t="s">
        <v>67</v>
      </c>
      <c r="K30" s="41" t="s">
        <v>184</v>
      </c>
      <c r="L30" s="41" t="s">
        <v>185</v>
      </c>
      <c r="M30" s="41" t="s">
        <v>54</v>
      </c>
      <c r="N30" s="46">
        <v>2191</v>
      </c>
      <c r="O30" s="47" t="s">
        <v>63</v>
      </c>
      <c r="P30" s="46">
        <f>457+513</f>
        <v>970</v>
      </c>
      <c r="Q30" s="47">
        <v>0</v>
      </c>
      <c r="R30" s="46">
        <f>903.664119-513</f>
        <v>390.664119</v>
      </c>
      <c r="S30" s="47">
        <v>0</v>
      </c>
      <c r="T30" s="48">
        <v>44682</v>
      </c>
      <c r="U30" s="41" t="s">
        <v>70</v>
      </c>
      <c r="V30" s="41" t="s">
        <v>173</v>
      </c>
      <c r="W30" s="41">
        <v>440513</v>
      </c>
      <c r="X30" s="41" t="s">
        <v>157</v>
      </c>
      <c r="Y30" s="41" t="s">
        <v>174</v>
      </c>
      <c r="Z30" s="41" t="s">
        <v>176</v>
      </c>
      <c r="AA30" s="41" t="s">
        <v>177</v>
      </c>
      <c r="AB30" s="41" t="s">
        <v>55</v>
      </c>
      <c r="AC30" s="41" t="s">
        <v>178</v>
      </c>
      <c r="AD30" s="41" t="s">
        <v>61</v>
      </c>
      <c r="AE30" s="41" t="s">
        <v>179</v>
      </c>
      <c r="AF30" s="41" t="s">
        <v>54</v>
      </c>
      <c r="AG30" s="48">
        <v>44896</v>
      </c>
      <c r="AH30" s="46">
        <v>46577.827846</v>
      </c>
      <c r="AI30" s="41" t="s">
        <v>63</v>
      </c>
      <c r="AJ30" s="41" t="s">
        <v>63</v>
      </c>
      <c r="AK30" s="46">
        <v>20000</v>
      </c>
      <c r="AL30" s="46">
        <v>0</v>
      </c>
      <c r="AM30" s="46">
        <f>457+513</f>
        <v>970</v>
      </c>
      <c r="AN30" s="46">
        <v>0</v>
      </c>
      <c r="AO30" s="41" t="s">
        <v>55</v>
      </c>
      <c r="AP30" s="53">
        <v>44682</v>
      </c>
      <c r="AQ30" s="65"/>
    </row>
    <row r="31" s="37" customFormat="1" ht="182.25" spans="1:51">
      <c r="A31" s="41">
        <v>25</v>
      </c>
      <c r="B31" s="44" t="s">
        <v>45</v>
      </c>
      <c r="C31" s="44" t="s">
        <v>64</v>
      </c>
      <c r="D31" s="44">
        <v>2021</v>
      </c>
      <c r="E31" s="44" t="s">
        <v>47</v>
      </c>
      <c r="F31" s="44">
        <v>440514</v>
      </c>
      <c r="G31" s="44" t="s">
        <v>187</v>
      </c>
      <c r="H31" s="44" t="s">
        <v>188</v>
      </c>
      <c r="I31" s="44" t="s">
        <v>189</v>
      </c>
      <c r="J31" s="44" t="s">
        <v>67</v>
      </c>
      <c r="K31" s="44" t="s">
        <v>190</v>
      </c>
      <c r="L31" s="44" t="s">
        <v>190</v>
      </c>
      <c r="M31" s="44" t="s">
        <v>115</v>
      </c>
      <c r="N31" s="44">
        <v>2500</v>
      </c>
      <c r="O31" s="44" t="s">
        <v>55</v>
      </c>
      <c r="P31" s="47">
        <v>2500</v>
      </c>
      <c r="Q31" s="44"/>
      <c r="R31" s="47"/>
      <c r="S31" s="44"/>
      <c r="T31" s="52"/>
      <c r="U31" s="44" t="s">
        <v>56</v>
      </c>
      <c r="V31" s="44" t="s">
        <v>191</v>
      </c>
      <c r="W31" s="44">
        <v>440514</v>
      </c>
      <c r="X31" s="44" t="s">
        <v>187</v>
      </c>
      <c r="Y31" s="44" t="s">
        <v>192</v>
      </c>
      <c r="Z31" s="44" t="s">
        <v>193</v>
      </c>
      <c r="AA31" s="44" t="s">
        <v>77</v>
      </c>
      <c r="AB31" s="44" t="s">
        <v>55</v>
      </c>
      <c r="AC31" s="44" t="s">
        <v>194</v>
      </c>
      <c r="AD31" s="44" t="s">
        <v>195</v>
      </c>
      <c r="AE31" s="44" t="s">
        <v>196</v>
      </c>
      <c r="AF31" s="44" t="s">
        <v>54</v>
      </c>
      <c r="AG31" s="53">
        <v>45444</v>
      </c>
      <c r="AH31" s="44"/>
      <c r="AI31" s="44" t="s">
        <v>63</v>
      </c>
      <c r="AJ31" s="44" t="s">
        <v>63</v>
      </c>
      <c r="AK31" s="47">
        <v>36000</v>
      </c>
      <c r="AL31" s="47">
        <v>0</v>
      </c>
      <c r="AM31" s="47">
        <v>2500</v>
      </c>
      <c r="AN31" s="44">
        <v>0</v>
      </c>
      <c r="AO31" s="44" t="s">
        <v>55</v>
      </c>
      <c r="AP31" s="53">
        <v>44682</v>
      </c>
      <c r="AQ31" s="68"/>
      <c r="AX31" s="70"/>
      <c r="AY31" s="70"/>
    </row>
    <row r="32" s="37" customFormat="1" ht="101.25" spans="1:51">
      <c r="A32" s="41">
        <v>26</v>
      </c>
      <c r="B32" s="44" t="s">
        <v>45</v>
      </c>
      <c r="C32" s="44" t="s">
        <v>143</v>
      </c>
      <c r="D32" s="44">
        <v>2021</v>
      </c>
      <c r="E32" s="44" t="s">
        <v>47</v>
      </c>
      <c r="F32" s="44">
        <v>440514</v>
      </c>
      <c r="G32" s="44" t="s">
        <v>187</v>
      </c>
      <c r="H32" s="44" t="s">
        <v>188</v>
      </c>
      <c r="I32" s="44" t="s">
        <v>189</v>
      </c>
      <c r="J32" s="44" t="s">
        <v>67</v>
      </c>
      <c r="K32" s="44" t="s">
        <v>190</v>
      </c>
      <c r="L32" s="44" t="s">
        <v>190</v>
      </c>
      <c r="M32" s="44" t="s">
        <v>115</v>
      </c>
      <c r="N32" s="44">
        <v>2500</v>
      </c>
      <c r="O32" s="44" t="s">
        <v>55</v>
      </c>
      <c r="P32" s="47">
        <v>2500</v>
      </c>
      <c r="Q32" s="44"/>
      <c r="R32" s="47"/>
      <c r="S32" s="44"/>
      <c r="T32" s="52"/>
      <c r="U32" s="44" t="s">
        <v>56</v>
      </c>
      <c r="V32" s="44" t="s">
        <v>191</v>
      </c>
      <c r="W32" s="44">
        <v>440514</v>
      </c>
      <c r="X32" s="44" t="s">
        <v>187</v>
      </c>
      <c r="Y32" s="44" t="s">
        <v>197</v>
      </c>
      <c r="Z32" s="44" t="s">
        <v>198</v>
      </c>
      <c r="AA32" s="44" t="s">
        <v>67</v>
      </c>
      <c r="AB32" s="44" t="s">
        <v>63</v>
      </c>
      <c r="AC32" s="44"/>
      <c r="AD32" s="44" t="s">
        <v>195</v>
      </c>
      <c r="AE32" s="44" t="s">
        <v>199</v>
      </c>
      <c r="AF32" s="44" t="s">
        <v>54</v>
      </c>
      <c r="AG32" s="53">
        <v>45627</v>
      </c>
      <c r="AH32" s="44"/>
      <c r="AI32" s="44" t="s">
        <v>63</v>
      </c>
      <c r="AJ32" s="44" t="s">
        <v>63</v>
      </c>
      <c r="AK32" s="47">
        <v>28000</v>
      </c>
      <c r="AL32" s="47">
        <v>0</v>
      </c>
      <c r="AM32" s="47">
        <v>2500</v>
      </c>
      <c r="AN32" s="44">
        <v>0</v>
      </c>
      <c r="AO32" s="44" t="s">
        <v>55</v>
      </c>
      <c r="AP32" s="53">
        <v>44682</v>
      </c>
      <c r="AQ32" s="68"/>
      <c r="AX32" s="70"/>
      <c r="AY32" s="70"/>
    </row>
    <row r="33" s="37" customFormat="1" ht="60.75" spans="1:51">
      <c r="A33" s="41">
        <v>27</v>
      </c>
      <c r="B33" s="44" t="s">
        <v>45</v>
      </c>
      <c r="C33" s="44" t="s">
        <v>94</v>
      </c>
      <c r="D33" s="44">
        <v>2021</v>
      </c>
      <c r="E33" s="44" t="s">
        <v>47</v>
      </c>
      <c r="F33" s="44">
        <v>440514</v>
      </c>
      <c r="G33" s="44" t="s">
        <v>187</v>
      </c>
      <c r="H33" s="44" t="s">
        <v>188</v>
      </c>
      <c r="I33" s="44" t="s">
        <v>189</v>
      </c>
      <c r="J33" s="44" t="s">
        <v>67</v>
      </c>
      <c r="K33" s="44" t="s">
        <v>190</v>
      </c>
      <c r="L33" s="44" t="s">
        <v>190</v>
      </c>
      <c r="M33" s="44" t="s">
        <v>115</v>
      </c>
      <c r="N33" s="44">
        <v>10900</v>
      </c>
      <c r="O33" s="44" t="s">
        <v>55</v>
      </c>
      <c r="P33" s="47">
        <v>10700</v>
      </c>
      <c r="Q33" s="44"/>
      <c r="R33" s="47">
        <v>200</v>
      </c>
      <c r="S33" s="44"/>
      <c r="T33" s="53">
        <v>44682</v>
      </c>
      <c r="U33" s="44" t="s">
        <v>56</v>
      </c>
      <c r="V33" s="44" t="s">
        <v>200</v>
      </c>
      <c r="W33" s="44">
        <v>440514</v>
      </c>
      <c r="X33" s="44" t="s">
        <v>187</v>
      </c>
      <c r="Y33" s="44" t="s">
        <v>201</v>
      </c>
      <c r="Z33" s="44" t="s">
        <v>202</v>
      </c>
      <c r="AA33" s="44" t="s">
        <v>67</v>
      </c>
      <c r="AB33" s="44" t="s">
        <v>63</v>
      </c>
      <c r="AC33" s="44"/>
      <c r="AD33" s="44" t="s">
        <v>203</v>
      </c>
      <c r="AE33" s="44" t="s">
        <v>199</v>
      </c>
      <c r="AF33" s="44" t="s">
        <v>54</v>
      </c>
      <c r="AG33" s="53">
        <v>45992</v>
      </c>
      <c r="AH33" s="44"/>
      <c r="AI33" s="44" t="s">
        <v>63</v>
      </c>
      <c r="AJ33" s="44" t="s">
        <v>63</v>
      </c>
      <c r="AK33" s="47">
        <v>80000</v>
      </c>
      <c r="AL33" s="47">
        <v>0</v>
      </c>
      <c r="AM33" s="47">
        <v>2200</v>
      </c>
      <c r="AN33" s="44">
        <v>0</v>
      </c>
      <c r="AO33" s="44" t="s">
        <v>55</v>
      </c>
      <c r="AP33" s="53">
        <v>44682</v>
      </c>
      <c r="AQ33" s="68"/>
      <c r="AX33" s="70"/>
      <c r="AY33" s="70"/>
    </row>
    <row r="34" s="37" customFormat="1" ht="101.25" spans="1:51">
      <c r="A34" s="41">
        <v>28</v>
      </c>
      <c r="B34" s="44"/>
      <c r="C34" s="44"/>
      <c r="D34" s="44"/>
      <c r="E34" s="44"/>
      <c r="F34" s="44"/>
      <c r="G34" s="44"/>
      <c r="H34" s="44"/>
      <c r="I34" s="44"/>
      <c r="J34" s="44"/>
      <c r="K34" s="44"/>
      <c r="L34" s="44"/>
      <c r="M34" s="44"/>
      <c r="N34" s="44"/>
      <c r="O34" s="44"/>
      <c r="P34" s="47"/>
      <c r="Q34" s="44"/>
      <c r="R34" s="47"/>
      <c r="S34" s="44"/>
      <c r="T34" s="44"/>
      <c r="U34" s="44"/>
      <c r="V34" s="44"/>
      <c r="W34" s="44">
        <v>440514</v>
      </c>
      <c r="X34" s="44" t="s">
        <v>187</v>
      </c>
      <c r="Y34" s="44" t="s">
        <v>204</v>
      </c>
      <c r="Z34" s="44" t="s">
        <v>205</v>
      </c>
      <c r="AA34" s="44" t="s">
        <v>177</v>
      </c>
      <c r="AB34" s="44" t="s">
        <v>63</v>
      </c>
      <c r="AC34" s="44" t="s">
        <v>206</v>
      </c>
      <c r="AD34" s="44" t="s">
        <v>207</v>
      </c>
      <c r="AE34" s="44" t="s">
        <v>199</v>
      </c>
      <c r="AF34" s="44" t="s">
        <v>54</v>
      </c>
      <c r="AG34" s="53">
        <v>44896</v>
      </c>
      <c r="AH34" s="44"/>
      <c r="AI34" s="44" t="s">
        <v>63</v>
      </c>
      <c r="AJ34" s="44" t="s">
        <v>63</v>
      </c>
      <c r="AK34" s="47">
        <v>30000</v>
      </c>
      <c r="AL34" s="47">
        <v>0</v>
      </c>
      <c r="AM34" s="47">
        <v>3000</v>
      </c>
      <c r="AN34" s="44">
        <v>0</v>
      </c>
      <c r="AO34" s="44" t="s">
        <v>55</v>
      </c>
      <c r="AP34" s="53">
        <v>44682</v>
      </c>
      <c r="AQ34" s="68"/>
      <c r="AX34" s="70"/>
      <c r="AY34" s="70"/>
    </row>
    <row r="35" s="37" customFormat="1" ht="101.25" spans="1:51">
      <c r="A35" s="41">
        <v>29</v>
      </c>
      <c r="B35" s="44"/>
      <c r="C35" s="44"/>
      <c r="D35" s="44"/>
      <c r="E35" s="44"/>
      <c r="F35" s="44"/>
      <c r="G35" s="44"/>
      <c r="H35" s="44"/>
      <c r="I35" s="44"/>
      <c r="J35" s="44"/>
      <c r="K35" s="44"/>
      <c r="L35" s="44"/>
      <c r="M35" s="44"/>
      <c r="N35" s="44"/>
      <c r="O35" s="44"/>
      <c r="P35" s="47"/>
      <c r="Q35" s="44"/>
      <c r="R35" s="47"/>
      <c r="S35" s="44"/>
      <c r="T35" s="44"/>
      <c r="U35" s="44"/>
      <c r="V35" s="44"/>
      <c r="W35" s="44">
        <v>440514</v>
      </c>
      <c r="X35" s="44" t="s">
        <v>187</v>
      </c>
      <c r="Y35" s="41" t="s">
        <v>208</v>
      </c>
      <c r="Z35" s="41" t="s">
        <v>209</v>
      </c>
      <c r="AA35" s="57" t="s">
        <v>60</v>
      </c>
      <c r="AB35" s="41" t="s">
        <v>55</v>
      </c>
      <c r="AC35" s="41" t="s">
        <v>206</v>
      </c>
      <c r="AD35" s="41" t="s">
        <v>207</v>
      </c>
      <c r="AE35" s="41" t="s">
        <v>210</v>
      </c>
      <c r="AF35" s="57" t="s">
        <v>54</v>
      </c>
      <c r="AG35" s="52">
        <v>44866</v>
      </c>
      <c r="AH35" s="57"/>
      <c r="AI35" s="41" t="s">
        <v>63</v>
      </c>
      <c r="AJ35" s="41" t="s">
        <v>63</v>
      </c>
      <c r="AK35" s="47">
        <v>10000</v>
      </c>
      <c r="AL35" s="47">
        <v>0</v>
      </c>
      <c r="AM35" s="63">
        <v>3200</v>
      </c>
      <c r="AN35" s="44">
        <v>0</v>
      </c>
      <c r="AO35" s="41" t="s">
        <v>55</v>
      </c>
      <c r="AP35" s="53">
        <v>44682</v>
      </c>
      <c r="AQ35" s="68"/>
      <c r="AX35" s="70"/>
      <c r="AY35" s="70"/>
    </row>
    <row r="36" s="37" customFormat="1" ht="162" spans="1:51">
      <c r="A36" s="41">
        <v>30</v>
      </c>
      <c r="B36" s="44"/>
      <c r="C36" s="44"/>
      <c r="D36" s="44"/>
      <c r="E36" s="44"/>
      <c r="F36" s="44"/>
      <c r="G36" s="44"/>
      <c r="H36" s="44"/>
      <c r="I36" s="44"/>
      <c r="J36" s="44"/>
      <c r="K36" s="44"/>
      <c r="L36" s="44"/>
      <c r="M36" s="44"/>
      <c r="N36" s="44"/>
      <c r="O36" s="44"/>
      <c r="P36" s="47"/>
      <c r="Q36" s="44"/>
      <c r="R36" s="47"/>
      <c r="S36" s="44"/>
      <c r="T36" s="44"/>
      <c r="U36" s="44"/>
      <c r="V36" s="44"/>
      <c r="W36" s="44">
        <v>440514</v>
      </c>
      <c r="X36" s="44" t="s">
        <v>187</v>
      </c>
      <c r="Y36" s="44" t="s">
        <v>192</v>
      </c>
      <c r="Z36" s="44" t="s">
        <v>193</v>
      </c>
      <c r="AA36" s="44" t="s">
        <v>77</v>
      </c>
      <c r="AB36" s="44" t="s">
        <v>55</v>
      </c>
      <c r="AC36" s="44" t="s">
        <v>211</v>
      </c>
      <c r="AD36" s="44" t="s">
        <v>195</v>
      </c>
      <c r="AE36" s="44" t="s">
        <v>196</v>
      </c>
      <c r="AF36" s="44" t="s">
        <v>54</v>
      </c>
      <c r="AG36" s="53">
        <v>45444</v>
      </c>
      <c r="AH36" s="44"/>
      <c r="AI36" s="44" t="s">
        <v>63</v>
      </c>
      <c r="AJ36" s="44" t="s">
        <v>63</v>
      </c>
      <c r="AK36" s="47">
        <v>36000</v>
      </c>
      <c r="AL36" s="47">
        <v>0</v>
      </c>
      <c r="AM36" s="47">
        <v>2300</v>
      </c>
      <c r="AN36" s="44">
        <v>0</v>
      </c>
      <c r="AO36" s="44" t="s">
        <v>55</v>
      </c>
      <c r="AP36" s="53">
        <v>44682</v>
      </c>
      <c r="AQ36" s="68"/>
      <c r="AX36" s="70"/>
      <c r="AY36" s="70"/>
    </row>
    <row r="37" s="37" customFormat="1" ht="182.25" spans="1:51">
      <c r="A37" s="41">
        <v>31</v>
      </c>
      <c r="B37" s="44" t="s">
        <v>45</v>
      </c>
      <c r="C37" s="44" t="s">
        <v>212</v>
      </c>
      <c r="D37" s="44">
        <v>2021</v>
      </c>
      <c r="E37" s="44" t="s">
        <v>47</v>
      </c>
      <c r="F37" s="44">
        <v>440514</v>
      </c>
      <c r="G37" s="44" t="s">
        <v>187</v>
      </c>
      <c r="H37" s="44" t="s">
        <v>213</v>
      </c>
      <c r="I37" s="44" t="s">
        <v>214</v>
      </c>
      <c r="J37" s="44" t="s">
        <v>67</v>
      </c>
      <c r="K37" s="44" t="s">
        <v>215</v>
      </c>
      <c r="L37" s="44" t="s">
        <v>216</v>
      </c>
      <c r="M37" s="44" t="s">
        <v>115</v>
      </c>
      <c r="N37" s="44">
        <v>2500</v>
      </c>
      <c r="O37" s="44" t="s">
        <v>55</v>
      </c>
      <c r="P37" s="47">
        <v>2482</v>
      </c>
      <c r="Q37" s="44"/>
      <c r="R37" s="47"/>
      <c r="S37" s="44"/>
      <c r="T37" s="52"/>
      <c r="U37" s="44" t="s">
        <v>56</v>
      </c>
      <c r="V37" s="44" t="s">
        <v>200</v>
      </c>
      <c r="W37" s="54">
        <v>440514</v>
      </c>
      <c r="X37" s="54" t="s">
        <v>187</v>
      </c>
      <c r="Y37" s="44" t="s">
        <v>192</v>
      </c>
      <c r="Z37" s="54" t="s">
        <v>193</v>
      </c>
      <c r="AA37" s="44" t="s">
        <v>77</v>
      </c>
      <c r="AB37" s="44" t="s">
        <v>55</v>
      </c>
      <c r="AC37" s="54" t="s">
        <v>194</v>
      </c>
      <c r="AD37" s="54" t="s">
        <v>195</v>
      </c>
      <c r="AE37" s="54" t="s">
        <v>196</v>
      </c>
      <c r="AF37" s="44" t="s">
        <v>54</v>
      </c>
      <c r="AG37" s="53">
        <v>45444</v>
      </c>
      <c r="AH37" s="44"/>
      <c r="AI37" s="44" t="s">
        <v>63</v>
      </c>
      <c r="AJ37" s="44" t="s">
        <v>63</v>
      </c>
      <c r="AK37" s="47">
        <v>36000</v>
      </c>
      <c r="AL37" s="47">
        <v>0</v>
      </c>
      <c r="AM37" s="47">
        <v>2482</v>
      </c>
      <c r="AN37" s="44">
        <v>0</v>
      </c>
      <c r="AO37" s="44" t="s">
        <v>55</v>
      </c>
      <c r="AP37" s="53">
        <v>44682</v>
      </c>
      <c r="AQ37" s="69"/>
      <c r="AX37" s="70"/>
      <c r="AY37" s="70"/>
    </row>
    <row r="38" s="37" customFormat="1" ht="182.25" spans="1:51">
      <c r="A38" s="41">
        <v>32</v>
      </c>
      <c r="B38" s="44" t="s">
        <v>45</v>
      </c>
      <c r="C38" s="44" t="s">
        <v>217</v>
      </c>
      <c r="D38" s="44">
        <v>2021</v>
      </c>
      <c r="E38" s="44" t="s">
        <v>47</v>
      </c>
      <c r="F38" s="44">
        <v>440514</v>
      </c>
      <c r="G38" s="44" t="s">
        <v>187</v>
      </c>
      <c r="H38" s="44" t="s">
        <v>213</v>
      </c>
      <c r="I38" s="44" t="s">
        <v>214</v>
      </c>
      <c r="J38" s="44" t="s">
        <v>67</v>
      </c>
      <c r="K38" s="44" t="s">
        <v>215</v>
      </c>
      <c r="L38" s="44" t="s">
        <v>216</v>
      </c>
      <c r="M38" s="44" t="s">
        <v>115</v>
      </c>
      <c r="N38" s="44">
        <v>2500</v>
      </c>
      <c r="O38" s="44" t="s">
        <v>55</v>
      </c>
      <c r="P38" s="47">
        <v>2500</v>
      </c>
      <c r="Q38" s="44"/>
      <c r="R38" s="47"/>
      <c r="S38" s="44"/>
      <c r="T38" s="52"/>
      <c r="U38" s="44" t="s">
        <v>56</v>
      </c>
      <c r="V38" s="44" t="s">
        <v>200</v>
      </c>
      <c r="W38" s="54">
        <v>440514</v>
      </c>
      <c r="X38" s="54" t="s">
        <v>187</v>
      </c>
      <c r="Y38" s="44" t="s">
        <v>192</v>
      </c>
      <c r="Z38" s="54" t="s">
        <v>193</v>
      </c>
      <c r="AA38" s="44" t="s">
        <v>77</v>
      </c>
      <c r="AB38" s="44" t="s">
        <v>55</v>
      </c>
      <c r="AC38" s="54" t="s">
        <v>194</v>
      </c>
      <c r="AD38" s="54" t="s">
        <v>195</v>
      </c>
      <c r="AE38" s="54" t="s">
        <v>196</v>
      </c>
      <c r="AF38" s="44" t="s">
        <v>54</v>
      </c>
      <c r="AG38" s="53">
        <v>45444</v>
      </c>
      <c r="AH38" s="44"/>
      <c r="AI38" s="44" t="s">
        <v>63</v>
      </c>
      <c r="AJ38" s="44" t="s">
        <v>63</v>
      </c>
      <c r="AK38" s="47">
        <v>36000</v>
      </c>
      <c r="AL38" s="47">
        <v>0</v>
      </c>
      <c r="AM38" s="47">
        <v>2500</v>
      </c>
      <c r="AN38" s="44">
        <v>0</v>
      </c>
      <c r="AO38" s="44" t="s">
        <v>55</v>
      </c>
      <c r="AP38" s="53">
        <v>44682</v>
      </c>
      <c r="AQ38" s="69"/>
      <c r="AX38" s="70"/>
      <c r="AY38" s="70"/>
    </row>
    <row r="39" s="37" customFormat="1" ht="182.25" spans="1:51">
      <c r="A39" s="41">
        <v>33</v>
      </c>
      <c r="B39" s="44" t="s">
        <v>45</v>
      </c>
      <c r="C39" s="44" t="s">
        <v>218</v>
      </c>
      <c r="D39" s="44">
        <v>2021</v>
      </c>
      <c r="E39" s="44" t="s">
        <v>47</v>
      </c>
      <c r="F39" s="44">
        <v>440514</v>
      </c>
      <c r="G39" s="44" t="s">
        <v>187</v>
      </c>
      <c r="H39" s="44" t="s">
        <v>213</v>
      </c>
      <c r="I39" s="44" t="s">
        <v>214</v>
      </c>
      <c r="J39" s="44" t="s">
        <v>67</v>
      </c>
      <c r="K39" s="44" t="s">
        <v>215</v>
      </c>
      <c r="L39" s="44" t="s">
        <v>216</v>
      </c>
      <c r="M39" s="44" t="s">
        <v>115</v>
      </c>
      <c r="N39" s="44">
        <v>14000</v>
      </c>
      <c r="O39" s="44" t="s">
        <v>55</v>
      </c>
      <c r="P39" s="47">
        <v>7518</v>
      </c>
      <c r="Q39" s="44"/>
      <c r="R39" s="47">
        <v>6448.67</v>
      </c>
      <c r="S39" s="44"/>
      <c r="T39" s="52">
        <v>44682</v>
      </c>
      <c r="U39" s="44" t="s">
        <v>56</v>
      </c>
      <c r="V39" s="44" t="s">
        <v>200</v>
      </c>
      <c r="W39" s="54">
        <v>440514</v>
      </c>
      <c r="X39" s="54" t="s">
        <v>187</v>
      </c>
      <c r="Y39" s="44" t="s">
        <v>192</v>
      </c>
      <c r="Z39" s="54" t="s">
        <v>193</v>
      </c>
      <c r="AA39" s="44" t="s">
        <v>77</v>
      </c>
      <c r="AB39" s="44" t="s">
        <v>55</v>
      </c>
      <c r="AC39" s="54" t="s">
        <v>194</v>
      </c>
      <c r="AD39" s="54" t="s">
        <v>195</v>
      </c>
      <c r="AE39" s="54" t="s">
        <v>196</v>
      </c>
      <c r="AF39" s="44" t="s">
        <v>54</v>
      </c>
      <c r="AG39" s="53">
        <v>45444</v>
      </c>
      <c r="AH39" s="44"/>
      <c r="AI39" s="44" t="s">
        <v>63</v>
      </c>
      <c r="AJ39" s="44" t="s">
        <v>63</v>
      </c>
      <c r="AK39" s="47">
        <v>36000</v>
      </c>
      <c r="AL39" s="47">
        <v>0</v>
      </c>
      <c r="AM39" s="47">
        <v>7518</v>
      </c>
      <c r="AN39" s="44">
        <v>0</v>
      </c>
      <c r="AO39" s="44" t="s">
        <v>55</v>
      </c>
      <c r="AP39" s="53">
        <v>44682</v>
      </c>
      <c r="AQ39" s="69"/>
      <c r="AX39" s="70"/>
      <c r="AY39" s="70"/>
    </row>
    <row r="40" s="37" customFormat="1" ht="81" spans="1:51">
      <c r="A40" s="41">
        <v>34</v>
      </c>
      <c r="B40" s="44" t="s">
        <v>45</v>
      </c>
      <c r="C40" s="44" t="s">
        <v>212</v>
      </c>
      <c r="D40" s="44">
        <v>2021</v>
      </c>
      <c r="E40" s="44" t="s">
        <v>47</v>
      </c>
      <c r="F40" s="44">
        <v>440514</v>
      </c>
      <c r="G40" s="44" t="s">
        <v>187</v>
      </c>
      <c r="H40" s="44" t="s">
        <v>219</v>
      </c>
      <c r="I40" s="44" t="s">
        <v>220</v>
      </c>
      <c r="J40" s="44" t="s">
        <v>77</v>
      </c>
      <c r="K40" s="44" t="s">
        <v>221</v>
      </c>
      <c r="L40" s="44" t="s">
        <v>221</v>
      </c>
      <c r="M40" s="44" t="s">
        <v>54</v>
      </c>
      <c r="N40" s="44">
        <v>4100</v>
      </c>
      <c r="O40" s="44" t="s">
        <v>55</v>
      </c>
      <c r="P40" s="47">
        <v>600</v>
      </c>
      <c r="Q40" s="44"/>
      <c r="R40" s="47">
        <v>466.868473</v>
      </c>
      <c r="S40" s="44"/>
      <c r="T40" s="52">
        <v>44682</v>
      </c>
      <c r="U40" s="44" t="s">
        <v>83</v>
      </c>
      <c r="V40" s="44" t="s">
        <v>222</v>
      </c>
      <c r="W40" s="44">
        <v>440514</v>
      </c>
      <c r="X40" s="44" t="s">
        <v>187</v>
      </c>
      <c r="Y40" s="44" t="s">
        <v>192</v>
      </c>
      <c r="Z40" s="44" t="s">
        <v>193</v>
      </c>
      <c r="AA40" s="44" t="s">
        <v>77</v>
      </c>
      <c r="AB40" s="44" t="s">
        <v>63</v>
      </c>
      <c r="AC40" s="44"/>
      <c r="AD40" s="44" t="s">
        <v>195</v>
      </c>
      <c r="AE40" s="44" t="s">
        <v>196</v>
      </c>
      <c r="AF40" s="44" t="s">
        <v>54</v>
      </c>
      <c r="AG40" s="53">
        <v>45444</v>
      </c>
      <c r="AH40" s="44"/>
      <c r="AI40" s="44" t="s">
        <v>63</v>
      </c>
      <c r="AJ40" s="44" t="s">
        <v>63</v>
      </c>
      <c r="AK40" s="47">
        <v>36000</v>
      </c>
      <c r="AL40" s="47">
        <v>0</v>
      </c>
      <c r="AM40" s="47">
        <v>600</v>
      </c>
      <c r="AN40" s="44">
        <v>0</v>
      </c>
      <c r="AO40" s="44" t="s">
        <v>55</v>
      </c>
      <c r="AP40" s="53">
        <v>44682</v>
      </c>
      <c r="AQ40" s="68"/>
      <c r="AX40" s="70"/>
      <c r="AY40" s="70"/>
    </row>
    <row r="41" s="37" customFormat="1" ht="101.25" spans="1:51">
      <c r="A41" s="41">
        <v>35</v>
      </c>
      <c r="B41" s="44" t="s">
        <v>45</v>
      </c>
      <c r="C41" s="44" t="s">
        <v>223</v>
      </c>
      <c r="D41" s="44">
        <v>2022</v>
      </c>
      <c r="E41" s="44" t="s">
        <v>47</v>
      </c>
      <c r="F41" s="44">
        <v>440514</v>
      </c>
      <c r="G41" s="44" t="s">
        <v>187</v>
      </c>
      <c r="H41" s="44" t="s">
        <v>224</v>
      </c>
      <c r="I41" s="44" t="s">
        <v>225</v>
      </c>
      <c r="J41" s="44" t="s">
        <v>77</v>
      </c>
      <c r="K41" s="44" t="s">
        <v>226</v>
      </c>
      <c r="L41" s="44" t="s">
        <v>226</v>
      </c>
      <c r="M41" s="44" t="s">
        <v>115</v>
      </c>
      <c r="N41" s="44">
        <v>5000</v>
      </c>
      <c r="O41" s="44" t="s">
        <v>55</v>
      </c>
      <c r="P41" s="47">
        <v>5000</v>
      </c>
      <c r="Q41" s="44"/>
      <c r="R41" s="47"/>
      <c r="S41" s="44"/>
      <c r="T41" s="52"/>
      <c r="U41" s="44" t="s">
        <v>56</v>
      </c>
      <c r="V41" s="44" t="s">
        <v>227</v>
      </c>
      <c r="W41" s="44">
        <v>440514</v>
      </c>
      <c r="X41" s="44" t="s">
        <v>187</v>
      </c>
      <c r="Y41" s="44" t="s">
        <v>192</v>
      </c>
      <c r="Z41" s="44" t="s">
        <v>193</v>
      </c>
      <c r="AA41" s="44" t="s">
        <v>77</v>
      </c>
      <c r="AB41" s="44" t="s">
        <v>63</v>
      </c>
      <c r="AC41" s="44"/>
      <c r="AD41" s="44" t="s">
        <v>195</v>
      </c>
      <c r="AE41" s="44" t="s">
        <v>196</v>
      </c>
      <c r="AF41" s="44" t="s">
        <v>54</v>
      </c>
      <c r="AG41" s="53">
        <v>45444</v>
      </c>
      <c r="AH41" s="44"/>
      <c r="AI41" s="44" t="s">
        <v>63</v>
      </c>
      <c r="AJ41" s="44" t="s">
        <v>63</v>
      </c>
      <c r="AK41" s="47">
        <v>36000</v>
      </c>
      <c r="AL41" s="47">
        <v>0</v>
      </c>
      <c r="AM41" s="47">
        <v>5000</v>
      </c>
      <c r="AN41" s="44">
        <v>0</v>
      </c>
      <c r="AO41" s="44" t="s">
        <v>55</v>
      </c>
      <c r="AP41" s="53">
        <v>44713</v>
      </c>
      <c r="AQ41" s="68"/>
      <c r="AX41" s="70"/>
      <c r="AY41" s="70"/>
    </row>
    <row r="42" s="37" customFormat="1" ht="101.25" spans="1:51">
      <c r="A42" s="41">
        <v>36</v>
      </c>
      <c r="B42" s="44" t="s">
        <v>45</v>
      </c>
      <c r="C42" s="44" t="s">
        <v>228</v>
      </c>
      <c r="D42" s="44">
        <v>2022</v>
      </c>
      <c r="E42" s="44" t="s">
        <v>47</v>
      </c>
      <c r="F42" s="44">
        <v>440514</v>
      </c>
      <c r="G42" s="44" t="s">
        <v>187</v>
      </c>
      <c r="H42" s="44" t="s">
        <v>229</v>
      </c>
      <c r="I42" s="44" t="s">
        <v>230</v>
      </c>
      <c r="J42" s="44" t="s">
        <v>60</v>
      </c>
      <c r="K42" s="44" t="s">
        <v>231</v>
      </c>
      <c r="L42" s="44" t="s">
        <v>231</v>
      </c>
      <c r="M42" s="44" t="s">
        <v>54</v>
      </c>
      <c r="N42" s="44">
        <v>5000</v>
      </c>
      <c r="O42" s="44" t="s">
        <v>55</v>
      </c>
      <c r="P42" s="47">
        <v>800</v>
      </c>
      <c r="Q42" s="44"/>
      <c r="R42" s="47">
        <f>2971.88483-P42</f>
        <v>2171.88483</v>
      </c>
      <c r="S42" s="44"/>
      <c r="T42" s="52">
        <v>44713</v>
      </c>
      <c r="U42" s="44" t="s">
        <v>56</v>
      </c>
      <c r="V42" s="44" t="s">
        <v>227</v>
      </c>
      <c r="W42" s="44">
        <v>440514</v>
      </c>
      <c r="X42" s="44" t="s">
        <v>187</v>
      </c>
      <c r="Y42" s="41" t="s">
        <v>208</v>
      </c>
      <c r="Z42" s="41" t="s">
        <v>209</v>
      </c>
      <c r="AA42" s="57" t="s">
        <v>60</v>
      </c>
      <c r="AB42" s="41" t="s">
        <v>55</v>
      </c>
      <c r="AC42" s="41"/>
      <c r="AD42" s="41" t="s">
        <v>207</v>
      </c>
      <c r="AE42" s="41" t="s">
        <v>210</v>
      </c>
      <c r="AF42" s="57" t="s">
        <v>54</v>
      </c>
      <c r="AG42" s="52">
        <v>44866</v>
      </c>
      <c r="AH42" s="57"/>
      <c r="AI42" s="41" t="s">
        <v>63</v>
      </c>
      <c r="AJ42" s="41" t="s">
        <v>63</v>
      </c>
      <c r="AK42" s="47">
        <v>10000</v>
      </c>
      <c r="AL42" s="47">
        <v>0</v>
      </c>
      <c r="AM42" s="63">
        <v>800</v>
      </c>
      <c r="AN42" s="44">
        <v>0</v>
      </c>
      <c r="AO42" s="41" t="s">
        <v>55</v>
      </c>
      <c r="AP42" s="53">
        <v>44713</v>
      </c>
      <c r="AQ42" s="68"/>
      <c r="AX42" s="70"/>
      <c r="AY42" s="70"/>
    </row>
    <row r="43" s="37" customFormat="1" ht="182.25" spans="1:51">
      <c r="A43" s="41">
        <v>37</v>
      </c>
      <c r="B43" s="44" t="s">
        <v>45</v>
      </c>
      <c r="C43" s="44" t="s">
        <v>232</v>
      </c>
      <c r="D43" s="44">
        <v>2022</v>
      </c>
      <c r="E43" s="44" t="s">
        <v>47</v>
      </c>
      <c r="F43" s="44">
        <v>440514</v>
      </c>
      <c r="G43" s="44" t="s">
        <v>187</v>
      </c>
      <c r="H43" s="44" t="s">
        <v>233</v>
      </c>
      <c r="I43" s="44" t="s">
        <v>234</v>
      </c>
      <c r="J43" s="44" t="s">
        <v>67</v>
      </c>
      <c r="K43" s="44" t="s">
        <v>215</v>
      </c>
      <c r="L43" s="44" t="s">
        <v>235</v>
      </c>
      <c r="M43" s="44" t="s">
        <v>54</v>
      </c>
      <c r="N43" s="44">
        <v>3400</v>
      </c>
      <c r="O43" s="44" t="s">
        <v>55</v>
      </c>
      <c r="P43" s="47">
        <v>1400</v>
      </c>
      <c r="Q43" s="44"/>
      <c r="R43" s="47">
        <f>1543.247151-P43</f>
        <v>143.247151</v>
      </c>
      <c r="S43" s="44"/>
      <c r="T43" s="52">
        <v>44713</v>
      </c>
      <c r="U43" s="44" t="s">
        <v>56</v>
      </c>
      <c r="V43" s="44" t="s">
        <v>227</v>
      </c>
      <c r="W43" s="44">
        <v>440514</v>
      </c>
      <c r="X43" s="44" t="s">
        <v>187</v>
      </c>
      <c r="Y43" s="44" t="s">
        <v>192</v>
      </c>
      <c r="Z43" s="44" t="s">
        <v>193</v>
      </c>
      <c r="AA43" s="44" t="s">
        <v>77</v>
      </c>
      <c r="AB43" s="44" t="s">
        <v>55</v>
      </c>
      <c r="AC43" s="54" t="s">
        <v>194</v>
      </c>
      <c r="AD43" s="44" t="s">
        <v>195</v>
      </c>
      <c r="AE43" s="44" t="s">
        <v>196</v>
      </c>
      <c r="AF43" s="44" t="s">
        <v>54</v>
      </c>
      <c r="AG43" s="53">
        <v>45444</v>
      </c>
      <c r="AH43" s="44"/>
      <c r="AI43" s="44" t="s">
        <v>63</v>
      </c>
      <c r="AJ43" s="44" t="s">
        <v>63</v>
      </c>
      <c r="AK43" s="47">
        <v>36000</v>
      </c>
      <c r="AL43" s="47">
        <v>0</v>
      </c>
      <c r="AM43" s="47">
        <v>1400</v>
      </c>
      <c r="AN43" s="44">
        <v>0</v>
      </c>
      <c r="AO43" s="44" t="s">
        <v>55</v>
      </c>
      <c r="AP43" s="53">
        <v>44713</v>
      </c>
      <c r="AQ43" s="68"/>
      <c r="AX43" s="70"/>
      <c r="AY43" s="70"/>
    </row>
    <row r="44" s="37" customFormat="1" ht="182.25" spans="1:51">
      <c r="A44" s="41">
        <v>38</v>
      </c>
      <c r="B44" s="44" t="s">
        <v>45</v>
      </c>
      <c r="C44" s="44" t="s">
        <v>228</v>
      </c>
      <c r="D44" s="44">
        <v>2022</v>
      </c>
      <c r="E44" s="44" t="s">
        <v>47</v>
      </c>
      <c r="F44" s="44">
        <v>440514</v>
      </c>
      <c r="G44" s="44" t="s">
        <v>187</v>
      </c>
      <c r="H44" s="44" t="s">
        <v>236</v>
      </c>
      <c r="I44" s="44" t="s">
        <v>237</v>
      </c>
      <c r="J44" s="44" t="s">
        <v>67</v>
      </c>
      <c r="K44" s="44" t="s">
        <v>215</v>
      </c>
      <c r="L44" s="44" t="s">
        <v>238</v>
      </c>
      <c r="M44" s="44" t="s">
        <v>54</v>
      </c>
      <c r="N44" s="44">
        <v>3900</v>
      </c>
      <c r="O44" s="44" t="s">
        <v>55</v>
      </c>
      <c r="P44" s="47">
        <v>1300</v>
      </c>
      <c r="Q44" s="44"/>
      <c r="R44" s="47">
        <f>1361.416995-P44</f>
        <v>61.416995</v>
      </c>
      <c r="S44" s="44"/>
      <c r="T44" s="52">
        <v>44713</v>
      </c>
      <c r="U44" s="44" t="s">
        <v>56</v>
      </c>
      <c r="V44" s="44" t="s">
        <v>227</v>
      </c>
      <c r="W44" s="44">
        <v>440514</v>
      </c>
      <c r="X44" s="44" t="s">
        <v>187</v>
      </c>
      <c r="Y44" s="44" t="s">
        <v>192</v>
      </c>
      <c r="Z44" s="44" t="s">
        <v>193</v>
      </c>
      <c r="AA44" s="44" t="s">
        <v>77</v>
      </c>
      <c r="AB44" s="44" t="s">
        <v>55</v>
      </c>
      <c r="AC44" s="54" t="s">
        <v>194</v>
      </c>
      <c r="AD44" s="44" t="s">
        <v>195</v>
      </c>
      <c r="AE44" s="44" t="s">
        <v>196</v>
      </c>
      <c r="AF44" s="44" t="s">
        <v>54</v>
      </c>
      <c r="AG44" s="53">
        <v>45444</v>
      </c>
      <c r="AH44" s="44"/>
      <c r="AI44" s="44" t="s">
        <v>63</v>
      </c>
      <c r="AJ44" s="44" t="s">
        <v>63</v>
      </c>
      <c r="AK44" s="47">
        <v>36000</v>
      </c>
      <c r="AL44" s="47">
        <v>0</v>
      </c>
      <c r="AM44" s="47">
        <v>1300</v>
      </c>
      <c r="AN44" s="44">
        <v>0</v>
      </c>
      <c r="AO44" s="44" t="s">
        <v>55</v>
      </c>
      <c r="AP44" s="53">
        <v>44713</v>
      </c>
      <c r="AQ44" s="68"/>
      <c r="AX44" s="70"/>
      <c r="AY44" s="70"/>
    </row>
    <row r="45" ht="30" customHeight="1"/>
  </sheetData>
  <mergeCells count="98">
    <mergeCell ref="A1:D1"/>
    <mergeCell ref="A2:AQ2"/>
    <mergeCell ref="A3:E3"/>
    <mergeCell ref="F4:T4"/>
    <mergeCell ref="W4:AQ4"/>
    <mergeCell ref="AT5:AW5"/>
    <mergeCell ref="A6:M6"/>
    <mergeCell ref="A4:A5"/>
    <mergeCell ref="B4:B5"/>
    <mergeCell ref="B8:B9"/>
    <mergeCell ref="B33:B36"/>
    <mergeCell ref="C4:C5"/>
    <mergeCell ref="C8:C9"/>
    <mergeCell ref="C33:C36"/>
    <mergeCell ref="D4:D5"/>
    <mergeCell ref="D8:D9"/>
    <mergeCell ref="D33:D36"/>
    <mergeCell ref="E4:E5"/>
    <mergeCell ref="E8:E9"/>
    <mergeCell ref="E33:E36"/>
    <mergeCell ref="F8:F9"/>
    <mergeCell ref="F33:F36"/>
    <mergeCell ref="G8:G9"/>
    <mergeCell ref="G33:G36"/>
    <mergeCell ref="H8:H9"/>
    <mergeCell ref="H33:H36"/>
    <mergeCell ref="I8:I9"/>
    <mergeCell ref="I33:I36"/>
    <mergeCell ref="J8:J9"/>
    <mergeCell ref="J33:J36"/>
    <mergeCell ref="K8:K9"/>
    <mergeCell ref="K33:K36"/>
    <mergeCell ref="L8:L9"/>
    <mergeCell ref="L33:L36"/>
    <mergeCell ref="M8:M9"/>
    <mergeCell ref="M33:M36"/>
    <mergeCell ref="N8:N9"/>
    <mergeCell ref="N33:N36"/>
    <mergeCell ref="O8:O9"/>
    <mergeCell ref="O33:O36"/>
    <mergeCell ref="P8:P9"/>
    <mergeCell ref="P33:P36"/>
    <mergeCell ref="Q8:Q9"/>
    <mergeCell ref="Q33:Q36"/>
    <mergeCell ref="R8:R9"/>
    <mergeCell ref="R21:R22"/>
    <mergeCell ref="R33:R36"/>
    <mergeCell ref="S8:S9"/>
    <mergeCell ref="S33:S36"/>
    <mergeCell ref="T8:T9"/>
    <mergeCell ref="T33:T36"/>
    <mergeCell ref="U4:U5"/>
    <mergeCell ref="U8:U9"/>
    <mergeCell ref="U33:U36"/>
    <mergeCell ref="V4:V5"/>
    <mergeCell ref="V8:V9"/>
    <mergeCell ref="V33:V36"/>
    <mergeCell ref="W10:W11"/>
    <mergeCell ref="W12:W14"/>
    <mergeCell ref="X10:X11"/>
    <mergeCell ref="X12:X14"/>
    <mergeCell ref="Y10:Y11"/>
    <mergeCell ref="Y12:Y14"/>
    <mergeCell ref="Z10:Z11"/>
    <mergeCell ref="Z12:Z14"/>
    <mergeCell ref="AA10:AA11"/>
    <mergeCell ref="AA12:AA14"/>
    <mergeCell ref="AB10:AB11"/>
    <mergeCell ref="AB12:AB14"/>
    <mergeCell ref="AC10:AC11"/>
    <mergeCell ref="AC12:AC14"/>
    <mergeCell ref="AD10:AD11"/>
    <mergeCell ref="AD12:AD14"/>
    <mergeCell ref="AE10:AE11"/>
    <mergeCell ref="AE12:AE14"/>
    <mergeCell ref="AF10:AF11"/>
    <mergeCell ref="AF12:AF14"/>
    <mergeCell ref="AG10:AG11"/>
    <mergeCell ref="AG12:AG14"/>
    <mergeCell ref="AH10:AH11"/>
    <mergeCell ref="AH12:AH14"/>
    <mergeCell ref="AI10:AI11"/>
    <mergeCell ref="AI12:AI14"/>
    <mergeCell ref="AJ10:AJ11"/>
    <mergeCell ref="AJ12:AJ14"/>
    <mergeCell ref="AK10:AK11"/>
    <mergeCell ref="AK12:AK14"/>
    <mergeCell ref="AL10:AL11"/>
    <mergeCell ref="AL12:AL14"/>
    <mergeCell ref="AM10:AM11"/>
    <mergeCell ref="AM12:AM14"/>
    <mergeCell ref="AN10:AN11"/>
    <mergeCell ref="AN12:AN14"/>
    <mergeCell ref="AO10:AO11"/>
    <mergeCell ref="AO12:AO14"/>
    <mergeCell ref="AP10:AP11"/>
    <mergeCell ref="AP12:AP14"/>
    <mergeCell ref="AQ7:AQ13"/>
  </mergeCells>
  <conditionalFormatting sqref="BD1:BD65536">
    <cfRule type="duplicateValues" dxfId="0" priority="1"/>
  </conditionalFormatting>
  <dataValidations count="7">
    <dataValidation type="list" allowBlank="1" showInputMessage="1" showErrorMessage="1" sqref="E7 E8 E9 E10 E11 E12 E13 E14 E15 E18 E19 E20 E31 E32 E33 E34 E35 E39 E40 E41 E42 E43 E44 E16:E17 E21:E22 E23:E30 E37:E38">
      <formula1>"土储专项债券,棚改专项债券,其他专项债券"</formula1>
    </dataValidation>
    <dataValidation type="list" allowBlank="1" showInputMessage="1" showErrorMessage="1" sqref="J7 AA7 J8 AA8 J9 AA9 J10 AA10 J11 J12 AA12 J13 J14 J15 J18 AA18 J19 AA19 J20 AA20 J31 AA31 J32 AA32 J33 AA33 J34 AA34 J35 AA35 AA36 AA37 AA38 J39 AA39 J40 AA40 J41 AA41 J42 AA42 J43 AA43 J44 AA44 J16:J17 J21:J22 J23:J30 J37:J38 AA16:AA17 AA21:AA22 AA23:AA30">
      <formula1>"土储项目,棚改项目,交通基础设施项目,能源项目,农林水利项目,生态环保项目,社会事业项目,城乡冷链物流基础设施项目,市政与产业园区基础设施项目,保障性住房项目,其他有收益的公益性项目"</formula1>
    </dataValidation>
    <dataValidation type="list" allowBlank="1" showInputMessage="1" showErrorMessage="1" sqref="M7 AF7 M8 AF8 M9 AF9 M10 AF10 M11 M12 AF12 M13 M14 M15 M18 AF18 M19 M20 M31 AF31 M32 AF32 M33 AF33 M34 AF34 M35 AF35 AF36 AF37 AF38 M39 AF39 M40 AF40 M41 AF41 M42 AF42 M43 AF43 M44 AF44 M16:M17 M23:M30 M37:M38 AF16:AF17 AF23:AF30">
      <formula1>"未开工,在建,已竣工"</formula1>
    </dataValidation>
    <dataValidation type="list" allowBlank="1" showInputMessage="1" showErrorMessage="1" sqref="O7 AB7 AI7 AO7 O8 AB8 AI8 AO8 O9 AB9 AI9 AO9 O10 AB10 AI10 AO10 O11 O12 AB12 AI12 AO12 O13 O14 O15 O18 AB18 AI18 AO18 AB19 AI19 AJ19 AO19 AB20 AI20 AJ20 AO20 O31 AB31 AI31 AO31 O32 AB32 AI32 AO32 O33 AB33 AI33 AO33 O34 AB34 AI34 AO34 O35 AB35 AI35:AJ35 AO35 AB36 AI36 AO36 AB37 AI37 AB38 AI38 O39 AB39 AI39 O40 AB40 AI40 O41 AB41 AI41 AO41 O42 AB42 AI42:AJ42 AO42 AB43 AI43 AO43 AB44 AI44 AO44 O16:O17 O19:O20 O23:O30 O37:O38 O43:O44 AB16:AB17 AB23:AB25 AI16:AI17 AO16:AO17 AO21:AO22 AO23:AO30 AO37:AO40 AI23:AJ30">
      <formula1>"是,否"</formula1>
    </dataValidation>
    <dataValidation type="list" allowBlank="1" showInputMessage="1" showErrorMessage="1" sqref="J2:J4 K2:K4 L2:L4 AA2:AA4 AB2:AB4 AC2:AC4 AD2:AD4 AE2:AE4 AF2:AF4 AG2:AG4 AH2:AH4 AI2:AI4 AJ2:AJ4 AK2:AK4 AL2:AL4">
      <formula1>"无收益公益性项目,土储项目,棚改项目,其他专项债券项目"</formula1>
    </dataValidation>
    <dataValidation type="list" allowBlank="1" showInputMessage="1" showErrorMessage="1" sqref="U7 U8 U9 U10 U11 U12 U13 U14 U15 U18 U19 U20 U31 U32 U33 U34 U35 U39 U40 U41 U42 U43 U44 U16:U17 U23:U30 U37:U38">
      <formula1>"项目短期内难以继续建设实施,项目实施过程重大变化导致资金需求减少,项目竣工债券资金结余,按照监督检查和审计等意见调整,其他需要调整情形"</formula1>
    </dataValidation>
    <dataValidation allowBlank="1" showInputMessage="1" showErrorMessage="1" sqref="N21 P21 R21:S21 N22 P22 R22:S22 R38 R39 M21:M22 O21:O22 Q21:Q22 AB21:AB22 AC21:AC22 AD21:AD22 AE21:AE22 AF21:AF22 AG21:AG22 U21:V22 AH21:AJ22"/>
  </dataValidations>
  <hyperlinks>
    <hyperlink ref="Y21" r:id="rId1" display="汕头市南澳县全域旅游配套设施建设项目（后宅片区）"/>
    <hyperlink ref="Y22" r:id="rId1" display="汕头市南澳县全域旅游配套设施建设项目（后宅片区）"/>
  </hyperlinks>
  <printOptions horizontalCentered="1"/>
  <pageMargins left="0.393055555555556" right="0.196527777777778" top="0.354166666666667" bottom="0.393055555555556" header="0.196527777777778" footer="0.196527777777778"/>
  <pageSetup paperSize="8" scale="25" fitToWidth="2" fitToHeight="2" pageOrder="overThenDown" orientation="landscape" horizontalDpi="600"/>
  <headerFooter>
    <oddFooter>&amp;C第 &amp;P 页，共 &amp;N 页</oddFooter>
  </headerFooter>
  <colBreaks count="1" manualBreakCount="1">
    <brk id="22" max="43"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U6"/>
  <sheetViews>
    <sheetView view="pageBreakPreview" zoomScale="40" zoomScaleNormal="40" topLeftCell="H1" workbookViewId="0">
      <selection activeCell="Y13" sqref="Y13"/>
    </sheetView>
  </sheetViews>
  <sheetFormatPr defaultColWidth="8.8" defaultRowHeight="14.25" outlineLevelRow="5"/>
  <cols>
    <col min="1" max="2" width="7.725" customWidth="1"/>
    <col min="3" max="3" width="20.625" customWidth="1"/>
    <col min="4" max="4" width="9.54166666666667" customWidth="1"/>
    <col min="6" max="6" width="9.875"/>
    <col min="8" max="8" width="40.625" customWidth="1"/>
    <col min="10" max="10" width="30" customWidth="1"/>
    <col min="11" max="12" width="16.625" customWidth="1"/>
    <col min="14" max="14" width="18.625" customWidth="1"/>
    <col min="16" max="16" width="16.625" style="7" customWidth="1"/>
    <col min="17" max="17" width="10.625" customWidth="1"/>
    <col min="18" max="18" width="16.625" customWidth="1"/>
    <col min="19" max="19" width="10.625" customWidth="1"/>
    <col min="20" max="20" width="14.625" customWidth="1"/>
    <col min="21" max="21" width="10.9083333333333" customWidth="1"/>
    <col min="22" max="22" width="40.625" customWidth="1"/>
    <col min="23" max="23" width="9.875"/>
    <col min="24" max="24" width="12.625" customWidth="1"/>
    <col min="25" max="25" width="40.625" customWidth="1"/>
    <col min="26" max="26" width="12.625" customWidth="1"/>
    <col min="27" max="27" width="29.0666666666667" customWidth="1"/>
    <col min="28" max="28" width="10.625" customWidth="1"/>
    <col min="29" max="29" width="16.625" customWidth="1"/>
    <col min="30" max="31" width="12.625" customWidth="1"/>
    <col min="33" max="34" width="16.625" customWidth="1"/>
    <col min="35" max="35" width="14.25"/>
    <col min="37" max="38" width="16.625" customWidth="1"/>
    <col min="39" max="39" width="16.625" style="7" customWidth="1"/>
    <col min="40" max="40" width="12.75"/>
    <col min="41" max="41" width="9.80833333333333" customWidth="1"/>
    <col min="42" max="42" width="14.625" customWidth="1"/>
    <col min="43" max="43" width="10.175" customWidth="1"/>
    <col min="50" max="51" width="11.375"/>
  </cols>
  <sheetData>
    <row r="1" s="2" customFormat="1" ht="20" customHeight="1" spans="1:39">
      <c r="A1" s="8" t="s">
        <v>239</v>
      </c>
      <c r="B1" s="8"/>
      <c r="C1" s="8"/>
      <c r="D1" s="8"/>
      <c r="P1" s="18"/>
      <c r="AM1" s="18"/>
    </row>
    <row r="2" s="3" customFormat="1" ht="40" customHeight="1" spans="1:44">
      <c r="A2" s="9" t="s">
        <v>240</v>
      </c>
      <c r="B2" s="9"/>
      <c r="C2" s="9"/>
      <c r="D2" s="9"/>
      <c r="E2" s="9"/>
      <c r="F2" s="9"/>
      <c r="G2" s="9"/>
      <c r="H2" s="9"/>
      <c r="I2" s="9"/>
      <c r="J2" s="9"/>
      <c r="K2" s="9"/>
      <c r="L2" s="9"/>
      <c r="M2" s="9"/>
      <c r="N2" s="9"/>
      <c r="O2" s="9"/>
      <c r="P2" s="9"/>
      <c r="Q2" s="9"/>
      <c r="R2" s="9"/>
      <c r="S2" s="9"/>
      <c r="T2" s="9"/>
      <c r="U2" s="9"/>
      <c r="V2" s="9"/>
      <c r="W2" s="9" t="s">
        <v>241</v>
      </c>
      <c r="X2" s="9"/>
      <c r="Y2" s="9"/>
      <c r="Z2" s="9"/>
      <c r="AA2" s="9"/>
      <c r="AB2" s="9"/>
      <c r="AC2" s="9"/>
      <c r="AD2" s="9"/>
      <c r="AE2" s="9"/>
      <c r="AF2" s="9"/>
      <c r="AG2" s="9"/>
      <c r="AH2" s="9"/>
      <c r="AI2" s="9"/>
      <c r="AJ2" s="9"/>
      <c r="AK2" s="9"/>
      <c r="AL2" s="9"/>
      <c r="AM2" s="9"/>
      <c r="AN2" s="9"/>
      <c r="AO2" s="9"/>
      <c r="AP2" s="9"/>
      <c r="AQ2" s="9"/>
      <c r="AR2" s="32"/>
    </row>
    <row r="3" s="4" customFormat="1" ht="20" customHeight="1" spans="1:43">
      <c r="A3" s="10" t="s">
        <v>2</v>
      </c>
      <c r="B3" s="10"/>
      <c r="C3" s="10"/>
      <c r="D3" s="10"/>
      <c r="E3" s="10"/>
      <c r="P3" s="19"/>
      <c r="AM3" s="19"/>
      <c r="AQ3" s="33" t="s">
        <v>3</v>
      </c>
    </row>
    <row r="4" s="5" customFormat="1" ht="30" customHeight="1" spans="1:255">
      <c r="A4" s="11" t="s">
        <v>4</v>
      </c>
      <c r="B4" s="12" t="s">
        <v>5</v>
      </c>
      <c r="C4" s="12" t="s">
        <v>6</v>
      </c>
      <c r="D4" s="12" t="s">
        <v>7</v>
      </c>
      <c r="E4" s="12" t="s">
        <v>8</v>
      </c>
      <c r="F4" s="13" t="s">
        <v>9</v>
      </c>
      <c r="G4" s="14"/>
      <c r="H4" s="14"/>
      <c r="I4" s="14"/>
      <c r="J4" s="14"/>
      <c r="K4" s="14"/>
      <c r="L4" s="14"/>
      <c r="M4" s="14"/>
      <c r="N4" s="14"/>
      <c r="O4" s="14"/>
      <c r="P4" s="20"/>
      <c r="Q4" s="14"/>
      <c r="R4" s="14"/>
      <c r="S4" s="14"/>
      <c r="T4" s="24"/>
      <c r="U4" s="12" t="s">
        <v>10</v>
      </c>
      <c r="V4" s="12" t="s">
        <v>11</v>
      </c>
      <c r="W4" s="12" t="s">
        <v>12</v>
      </c>
      <c r="X4" s="12"/>
      <c r="Y4" s="12"/>
      <c r="Z4" s="12"/>
      <c r="AA4" s="12"/>
      <c r="AB4" s="12"/>
      <c r="AC4" s="12"/>
      <c r="AD4" s="12"/>
      <c r="AE4" s="12"/>
      <c r="AF4" s="12"/>
      <c r="AG4" s="12"/>
      <c r="AH4" s="12"/>
      <c r="AI4" s="12"/>
      <c r="AJ4" s="12"/>
      <c r="AK4" s="12"/>
      <c r="AL4" s="12"/>
      <c r="AM4" s="29"/>
      <c r="AN4" s="30"/>
      <c r="AO4" s="30"/>
      <c r="AP4" s="30"/>
      <c r="AQ4" s="27"/>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row>
    <row r="5" s="6" customFormat="1" ht="200" customHeight="1" spans="1:50">
      <c r="A5" s="15"/>
      <c r="B5" s="16"/>
      <c r="C5" s="16"/>
      <c r="D5" s="16"/>
      <c r="E5" s="16"/>
      <c r="F5" s="16" t="s">
        <v>13</v>
      </c>
      <c r="G5" s="16" t="s">
        <v>14</v>
      </c>
      <c r="H5" s="16" t="s">
        <v>15</v>
      </c>
      <c r="I5" s="16" t="s">
        <v>16</v>
      </c>
      <c r="J5" s="16" t="s">
        <v>17</v>
      </c>
      <c r="K5" s="16" t="s">
        <v>18</v>
      </c>
      <c r="L5" s="16" t="s">
        <v>19</v>
      </c>
      <c r="M5" s="16" t="s">
        <v>20</v>
      </c>
      <c r="N5" s="12" t="s">
        <v>21</v>
      </c>
      <c r="O5" s="12" t="s">
        <v>22</v>
      </c>
      <c r="P5" s="21" t="s">
        <v>23</v>
      </c>
      <c r="Q5" s="25" t="s">
        <v>24</v>
      </c>
      <c r="R5" s="26" t="s">
        <v>25</v>
      </c>
      <c r="S5" s="26" t="s">
        <v>24</v>
      </c>
      <c r="T5" s="27" t="s">
        <v>26</v>
      </c>
      <c r="U5" s="12"/>
      <c r="V5" s="12"/>
      <c r="W5" s="12" t="s">
        <v>13</v>
      </c>
      <c r="X5" s="12" t="s">
        <v>14</v>
      </c>
      <c r="Y5" s="12" t="s">
        <v>15</v>
      </c>
      <c r="Z5" s="12" t="s">
        <v>16</v>
      </c>
      <c r="AA5" s="12" t="s">
        <v>17</v>
      </c>
      <c r="AB5" s="12" t="s">
        <v>27</v>
      </c>
      <c r="AC5" s="12" t="s">
        <v>28</v>
      </c>
      <c r="AD5" s="12" t="s">
        <v>29</v>
      </c>
      <c r="AE5" s="12" t="s">
        <v>30</v>
      </c>
      <c r="AF5" s="12" t="s">
        <v>20</v>
      </c>
      <c r="AG5" s="12" t="s">
        <v>31</v>
      </c>
      <c r="AH5" s="12" t="s">
        <v>32</v>
      </c>
      <c r="AI5" s="12" t="s">
        <v>33</v>
      </c>
      <c r="AJ5" s="12" t="s">
        <v>34</v>
      </c>
      <c r="AK5" s="12" t="s">
        <v>35</v>
      </c>
      <c r="AL5" s="12" t="s">
        <v>36</v>
      </c>
      <c r="AM5" s="21" t="s">
        <v>37</v>
      </c>
      <c r="AN5" s="25" t="s">
        <v>24</v>
      </c>
      <c r="AO5" s="26" t="s">
        <v>38</v>
      </c>
      <c r="AP5" s="27" t="s">
        <v>39</v>
      </c>
      <c r="AQ5" s="27" t="s">
        <v>40</v>
      </c>
      <c r="AS5" s="6" t="s">
        <v>41</v>
      </c>
      <c r="AT5" s="35" t="s">
        <v>42</v>
      </c>
      <c r="AU5" s="35"/>
      <c r="AV5" s="35"/>
      <c r="AW5" s="35"/>
      <c r="AX5" s="6" t="s">
        <v>43</v>
      </c>
    </row>
    <row r="6" s="6" customFormat="1" ht="50" customHeight="1" spans="1:49">
      <c r="A6" s="17" t="s">
        <v>44</v>
      </c>
      <c r="B6" s="17"/>
      <c r="C6" s="17"/>
      <c r="D6" s="17"/>
      <c r="E6" s="17"/>
      <c r="F6" s="17"/>
      <c r="G6" s="17"/>
      <c r="H6" s="17"/>
      <c r="I6" s="17"/>
      <c r="J6" s="17"/>
      <c r="K6" s="17"/>
      <c r="L6" s="17"/>
      <c r="M6" s="17"/>
      <c r="N6" s="22">
        <f>SUM(N7:N21)</f>
        <v>0</v>
      </c>
      <c r="O6" s="23"/>
      <c r="P6" s="22">
        <f>SUM(P7:P21)</f>
        <v>0</v>
      </c>
      <c r="Q6" s="28"/>
      <c r="R6" s="22">
        <f>SUM(R7:R21)</f>
        <v>0</v>
      </c>
      <c r="S6" s="23"/>
      <c r="T6" s="27"/>
      <c r="U6" s="12"/>
      <c r="V6" s="12"/>
      <c r="W6" s="12"/>
      <c r="X6" s="12"/>
      <c r="Y6" s="12"/>
      <c r="Z6" s="12"/>
      <c r="AA6" s="12"/>
      <c r="AB6" s="12"/>
      <c r="AC6" s="12"/>
      <c r="AD6" s="12"/>
      <c r="AE6" s="12"/>
      <c r="AF6" s="12"/>
      <c r="AG6" s="12"/>
      <c r="AH6" s="22">
        <f>SUM(AH7:AH21)</f>
        <v>0</v>
      </c>
      <c r="AI6" s="12"/>
      <c r="AJ6" s="12"/>
      <c r="AK6" s="22">
        <f>SUM(AK7:AK21)</f>
        <v>0</v>
      </c>
      <c r="AL6" s="22">
        <f>SUM(AL7:AL21)</f>
        <v>0</v>
      </c>
      <c r="AM6" s="22">
        <f>SUM(AM7:AM21)</f>
        <v>0</v>
      </c>
      <c r="AN6" s="31"/>
      <c r="AO6" s="26"/>
      <c r="AP6" s="27"/>
      <c r="AQ6" s="27"/>
      <c r="AT6" s="36"/>
      <c r="AU6" s="36"/>
      <c r="AV6" s="36"/>
      <c r="AW6" s="36"/>
    </row>
  </sheetData>
  <mergeCells count="15">
    <mergeCell ref="A1:D1"/>
    <mergeCell ref="A2:V2"/>
    <mergeCell ref="W2:AQ2"/>
    <mergeCell ref="A3:E3"/>
    <mergeCell ref="F4:T4"/>
    <mergeCell ref="W4:AQ4"/>
    <mergeCell ref="AT5:AW5"/>
    <mergeCell ref="A6:M6"/>
    <mergeCell ref="A4:A5"/>
    <mergeCell ref="B4:B5"/>
    <mergeCell ref="C4:C5"/>
    <mergeCell ref="D4:D5"/>
    <mergeCell ref="E4:E5"/>
    <mergeCell ref="U4:U5"/>
    <mergeCell ref="V4:V5"/>
  </mergeCells>
  <dataValidations count="1">
    <dataValidation type="list" allowBlank="1" showInputMessage="1" showErrorMessage="1" sqref="AF2 AG2 AH2 J2:J4 K2:K4 L2:L4 AA3:AA4 AB3:AB4 AC3:AC4 AD3:AD4 AE3:AE4 AF3:AF4 AG3:AG4 AH3:AH4 AI3:AI4 AJ3:AJ4 AK3:AK4 AL3:AL4">
      <formula1>"无收益公益性项目,土储项目,棚改项目,其他专项债券项目"</formula1>
    </dataValidation>
  </dataValidations>
  <printOptions horizontalCentered="1"/>
  <pageMargins left="0.393055555555556" right="0.393055555555556" top="0.393055555555556" bottom="0.393055555555556" header="0.196527777777778" footer="0.196527777777778"/>
  <pageSetup paperSize="8" scale="55" fitToWidth="2" fitToHeight="100" pageOrder="overThenDown" orientation="landscape" horizontalDpi="600"/>
  <headerFooter>
    <oddFooter>&amp;C第 &amp;P 页，共 &amp;N 页</oddFooter>
  </headerFooter>
  <colBreaks count="1" manualBreakCount="1">
    <brk id="22" max="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2:F11"/>
  <sheetViews>
    <sheetView workbookViewId="0">
      <selection activeCell="B9" sqref="B9"/>
    </sheetView>
  </sheetViews>
  <sheetFormatPr defaultColWidth="9" defaultRowHeight="14.25" outlineLevelCol="5"/>
  <cols>
    <col min="1" max="1" width="15.625" customWidth="1"/>
    <col min="2" max="2" width="13.25" customWidth="1"/>
    <col min="3" max="3" width="15.875" customWidth="1"/>
    <col min="4" max="6" width="13.25" customWidth="1"/>
  </cols>
  <sheetData>
    <row r="2" spans="1:4">
      <c r="A2" t="s">
        <v>242</v>
      </c>
      <c r="B2" t="s">
        <v>243</v>
      </c>
      <c r="C2" t="s">
        <v>244</v>
      </c>
      <c r="D2" t="s">
        <v>245</v>
      </c>
    </row>
    <row r="3" ht="30" customHeight="1" spans="1:6">
      <c r="A3" t="s">
        <v>45</v>
      </c>
      <c r="B3" s="1">
        <f>SUM(B4:B11)</f>
        <v>111867</v>
      </c>
      <c r="C3" s="1">
        <f>SUM(C4:C11)</f>
        <v>99967</v>
      </c>
      <c r="D3" s="1">
        <f>SUM(D4:D11)</f>
        <v>111867</v>
      </c>
      <c r="E3" s="1"/>
      <c r="F3" s="1"/>
    </row>
    <row r="4" ht="30" customHeight="1" spans="1:6">
      <c r="A4" t="s">
        <v>48</v>
      </c>
      <c r="B4" s="1">
        <f>SUMIFS(附件1!P:P,附件1!G:G,A4)</f>
        <v>27567</v>
      </c>
      <c r="C4" s="1">
        <f>SUMIFS(附件1!P:P,附件1!G:G,A4,附件1!D:D,2021)</f>
        <v>24167</v>
      </c>
      <c r="D4" s="1">
        <f>SUMIFS(附件1!AM:AM,附件1!X:X,A4)</f>
        <v>27567</v>
      </c>
      <c r="E4" s="1"/>
      <c r="F4" s="1"/>
    </row>
    <row r="5" ht="30" customHeight="1" spans="1:6">
      <c r="A5" t="s">
        <v>246</v>
      </c>
      <c r="B5" s="1">
        <f>SUMIFS(附件1!P:P,附件1!G:G,A5)</f>
        <v>0</v>
      </c>
      <c r="C5" s="1">
        <f>SUMIFS(附件1!P:P,附件1!G:G,A5,附件1!D:D,2021)</f>
        <v>0</v>
      </c>
      <c r="D5" s="1">
        <f>SUMIFS(附件1!AM:AM,附件1!X:X,A5)</f>
        <v>0</v>
      </c>
      <c r="E5" s="1"/>
      <c r="F5" s="1"/>
    </row>
    <row r="6" ht="30" customHeight="1" spans="1:6">
      <c r="A6" t="s">
        <v>122</v>
      </c>
      <c r="B6" s="1">
        <f>SUMIFS(附件1!P:P,附件1!G:G,A6)</f>
        <v>3000</v>
      </c>
      <c r="C6" s="1">
        <f>SUMIFS(附件1!P:P,附件1!G:G,A6,附件1!D:D,2021)</f>
        <v>3000</v>
      </c>
      <c r="D6" s="1">
        <f>SUMIFS(附件1!AM:AM,附件1!X:X,A6)</f>
        <v>3000</v>
      </c>
      <c r="E6" s="1"/>
      <c r="F6" s="1"/>
    </row>
    <row r="7" ht="30" customHeight="1" spans="1:6">
      <c r="A7" t="s">
        <v>131</v>
      </c>
      <c r="B7" s="1">
        <f>SUMIFS(附件1!P:P,附件1!G:G,A7)</f>
        <v>20000</v>
      </c>
      <c r="C7" s="1">
        <f>SUMIFS(附件1!P:P,附件1!G:G,A7,附件1!D:D,2021)</f>
        <v>20000</v>
      </c>
      <c r="D7" s="1">
        <f>SUMIFS(附件1!AM:AM,附件1!X:X,A7)</f>
        <v>20000</v>
      </c>
      <c r="E7" s="1"/>
      <c r="F7" s="1"/>
    </row>
    <row r="8" ht="30" customHeight="1" spans="1:6">
      <c r="A8" t="s">
        <v>157</v>
      </c>
      <c r="B8" s="1">
        <f>SUMIFS(附件1!P:P,附件1!G:G,A8)</f>
        <v>14000</v>
      </c>
      <c r="C8" s="1">
        <f>SUMIFS(附件1!P:P,附件1!G:G,A8,附件1!D:D,2021)</f>
        <v>14000</v>
      </c>
      <c r="D8" s="1">
        <f>SUMIFS(附件1!AM:AM,附件1!X:X,A8)</f>
        <v>14000</v>
      </c>
      <c r="E8" s="1"/>
      <c r="F8" s="1"/>
    </row>
    <row r="9" ht="30" customHeight="1" spans="1:6">
      <c r="A9" t="s">
        <v>187</v>
      </c>
      <c r="B9" s="1">
        <f>SUMIFS(附件1!P:P,附件1!G:G,A9)</f>
        <v>37300</v>
      </c>
      <c r="C9" s="1">
        <f>SUMIFS(附件1!P:P,附件1!G:G,A9,附件1!D:D,2021)</f>
        <v>28800</v>
      </c>
      <c r="D9" s="1">
        <f>SUMIFS(附件1!AM:AM,附件1!X:X,A9)</f>
        <v>37300</v>
      </c>
      <c r="E9" s="1"/>
      <c r="F9" s="1"/>
    </row>
    <row r="10" ht="30" customHeight="1" spans="1:6">
      <c r="A10" t="s">
        <v>111</v>
      </c>
      <c r="B10" s="1">
        <f>SUMIFS(附件1!P:P,附件1!G:G,A10)</f>
        <v>5000</v>
      </c>
      <c r="C10" s="1">
        <f>SUMIFS(附件1!P:P,附件1!G:G,A10,附件1!D:D,2021)</f>
        <v>5000</v>
      </c>
      <c r="D10" s="1">
        <f>SUMIFS(附件1!AM:AM,附件1!X:X,A10)</f>
        <v>5000</v>
      </c>
      <c r="E10" s="1"/>
      <c r="F10" s="1"/>
    </row>
    <row r="11" ht="30" customHeight="1" spans="1:6">
      <c r="A11" t="s">
        <v>144</v>
      </c>
      <c r="B11" s="1">
        <f>SUMIFS(附件1!P:P,附件1!G:G,A11)</f>
        <v>5000</v>
      </c>
      <c r="C11" s="1">
        <f>SUMIFS(附件1!P:P,附件1!G:G,A11,附件1!D:D,2021)</f>
        <v>5000</v>
      </c>
      <c r="D11" s="1">
        <f>SUMIFS(附件1!AM:AM,附件1!X:X,A11)</f>
        <v>5000</v>
      </c>
      <c r="E11" s="1"/>
      <c r="F11" s="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附件1</vt:lpstr>
      <vt:lpstr>附件1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lizm</cp:lastModifiedBy>
  <dcterms:created xsi:type="dcterms:W3CDTF">2019-08-26T00:52:00Z</dcterms:created>
  <cp:lastPrinted>2019-08-27T05:53:00Z</cp:lastPrinted>
  <dcterms:modified xsi:type="dcterms:W3CDTF">2022-05-17T09:02:51Z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KSOReadingLayout">
    <vt:bool>true</vt:bool>
  </property>
</Properties>
</file>