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bookViews>
  <sheets>
    <sheet name="封面" sheetId="4" r:id="rId1"/>
    <sheet name="目录" sheetId="5" r:id="rId2"/>
    <sheet name="1.市本级公共预算（完成 ）" sheetId="9" r:id="rId3"/>
    <sheet name="2.市本级基金（完成）" sheetId="10" r:id="rId4"/>
    <sheet name="3.市本级国资（完成）" sheetId="18" r:id="rId5"/>
    <sheet name="4.社保基金（完成）" sheetId="17" r:id="rId6"/>
    <sheet name="5.权责发生制（完成 ）" sheetId="6" r:id="rId7"/>
    <sheet name="6.公共预算支出按功能分类（完成）" sheetId="1" r:id="rId8"/>
    <sheet name="7.公共预算支出按经济分类（完成）" sheetId="13" r:id="rId9"/>
    <sheet name="8.公共预算科目变动 （完成）" sheetId="7" r:id="rId10"/>
    <sheet name="9.基金 科目变动（完成）" sheetId="8" r:id="rId11"/>
  </sheets>
  <definedNames>
    <definedName name="_xlnm._FilterDatabase" localSheetId="7" hidden="1">'6.公共预算支出按功能分类（完成）'!$A$7:$C$578</definedName>
    <definedName name="_xlnm._FilterDatabase" localSheetId="8" hidden="1">'7.公共预算支出按经济分类（完成）'!$A$6:$P$70</definedName>
    <definedName name="_3_?" localSheetId="2">#REF!</definedName>
    <definedName name="_3_?" localSheetId="3">#REF!</definedName>
    <definedName name="_3_?" localSheetId="4">#REF!</definedName>
    <definedName name="_3_?" localSheetId="5">#REF!</definedName>
    <definedName name="_3_?" localSheetId="6">#REF!</definedName>
    <definedName name="_3_?" localSheetId="9">#REF!</definedName>
    <definedName name="_3_?" localSheetId="10">#REF!</definedName>
    <definedName name="_3_?">#REF!</definedName>
    <definedName name="_6_??????" localSheetId="2">#REF!</definedName>
    <definedName name="_6_??????" localSheetId="3">#REF!</definedName>
    <definedName name="_6_??????" localSheetId="4">#REF!</definedName>
    <definedName name="_6_??????" localSheetId="5">#REF!</definedName>
    <definedName name="_6_??????" localSheetId="6">#REF!</definedName>
    <definedName name="_6_??????" localSheetId="9">#REF!</definedName>
    <definedName name="_6_??????" localSheetId="10">#REF!</definedName>
    <definedName name="_6_??????">#REF!</definedName>
    <definedName name="_xlnm.Print_Area" localSheetId="2">'1.市本级公共预算（完成 ）'!$A$1:$U$43</definedName>
    <definedName name="_xlnm.Print_Area" localSheetId="3">'2.市本级基金（完成）'!$A$1:$T$25</definedName>
    <definedName name="_xlnm.Print_Area" localSheetId="4">'3.市本级国资（完成）'!$A$1:$K$19</definedName>
    <definedName name="_xlnm.Print_Area" localSheetId="5">'4.社保基金（完成）'!$A$1:$L$49</definedName>
    <definedName name="_xlnm.Print_Area" localSheetId="6">'5.权责发生制（完成 ）'!$A$1:$C$36</definedName>
    <definedName name="_xlnm.Print_Area" localSheetId="9">'8.公共预算科目变动 （完成）'!$A$1:$G$25</definedName>
    <definedName name="_xlnm.Print_Area" localSheetId="10">'9.基金 科目变动（完成）'!$A$1:$E$12</definedName>
    <definedName name="_xlnm.Print_Area" localSheetId="0">封面!$A$1:$B$11</definedName>
    <definedName name="_xlnm.Print_Area" localSheetId="1">目录!$B$3:$C$14</definedName>
    <definedName name="_xlnm.Print_Titles" localSheetId="5">'4.社保基金（完成）'!$4:$7</definedName>
    <definedName name="_xlnm.Print_Titles" localSheetId="7">'6.公共预算支出按功能分类（完成）'!$1:$6</definedName>
    <definedName name="_xlnm.Print_Titles" localSheetId="8">'7.公共预算支出按经济分类（完成）'!$1:$5</definedName>
    <definedName name="Z_1EDF9D2D_F302_4F56_9524_EBE6E9386DAE_.wvu.Cols" localSheetId="3" hidden="1">'2.市本级基金（完成）'!#REF!,'2.市本级基金（完成）'!#REF!</definedName>
    <definedName name="Z_1EDF9D2D_F302_4F56_9524_EBE6E9386DAE_.wvu.Cols" localSheetId="10" hidden="1">'9.基金 科目变动（完成）'!#REF!,'9.基金 科目变动（完成）'!#REF!</definedName>
    <definedName name="Z_1EDF9D2D_F302_4F56_9524_EBE6E9386DAE_.wvu.PrintArea" localSheetId="3" hidden="1">'2.市本级基金（完成）'!$A$2:$Q$26</definedName>
    <definedName name="Z_1EDF9D2D_F302_4F56_9524_EBE6E9386DAE_.wvu.PrintArea" localSheetId="10" hidden="1">'9.基金 科目变动（完成）'!$A$2:$D$13</definedName>
    <definedName name="Z_DF95FD0B_57F2_4AD8_A56B_0BFA48D398AB_.wvu.Cols" localSheetId="3" hidden="1">'2.市本级基金（完成）'!#REF!,'2.市本级基金（完成）'!#REF!</definedName>
    <definedName name="Z_DF95FD0B_57F2_4AD8_A56B_0BFA48D398AB_.wvu.Cols" localSheetId="10" hidden="1">'9.基金 科目变动（完成）'!#REF!,'9.基金 科目变动（完成）'!#REF!</definedName>
    <definedName name="Z_DF95FD0B_57F2_4AD8_A56B_0BFA48D398AB_.wvu.PrintArea" localSheetId="3" hidden="1">'2.市本级基金（完成）'!$A$2:$Q$26</definedName>
    <definedName name="Z_DF95FD0B_57F2_4AD8_A56B_0BFA48D398AB_.wvu.PrintArea" localSheetId="10" hidden="1">'9.基金 科目变动（完成）'!$A$2:$D$13</definedName>
  </definedNames>
  <calcPr calcId="144525" iterate="1" iterateCount="100" iterateDelta="0.001"/>
</workbook>
</file>

<file path=xl/comments1.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sharedStrings.xml><?xml version="1.0" encoding="utf-8"?>
<sst xmlns="http://schemas.openxmlformats.org/spreadsheetml/2006/main" count="1097" uniqueCount="850">
  <si>
    <t>附表</t>
  </si>
  <si>
    <t>汕头市2020年本级财政决算表</t>
  </si>
  <si>
    <t>汕头市财政局</t>
  </si>
  <si>
    <t>目   录</t>
  </si>
  <si>
    <t>表1：</t>
  </si>
  <si>
    <t>汕头市本级2020年一般公共预算收支决算表</t>
  </si>
  <si>
    <t>表2：</t>
  </si>
  <si>
    <t>汕头市本级2020年政府性基金预算收支决算表</t>
  </si>
  <si>
    <t>表3：</t>
  </si>
  <si>
    <t>汕头市本级2020年国有资本经营预算收支决算表</t>
  </si>
  <si>
    <t>表4：</t>
  </si>
  <si>
    <t>汕头市2020年社会保险基金收支决算表</t>
  </si>
  <si>
    <t>表5：</t>
  </si>
  <si>
    <t>汕头市本级2020年权责发生制核算资金情况表</t>
  </si>
  <si>
    <t>表6：</t>
  </si>
  <si>
    <t>汕头市本级2020年一般公共预算支出决算表（按功能分类划分）</t>
  </si>
  <si>
    <t>表7：</t>
  </si>
  <si>
    <t>汕头市本级2020年一般公共预算支出决算表（按经济分类划分）</t>
  </si>
  <si>
    <t>表8：</t>
  </si>
  <si>
    <t xml:space="preserve">汕头市本级2020年一般公共预算科目变动情况表 </t>
  </si>
  <si>
    <t>表9：</t>
  </si>
  <si>
    <t xml:space="preserve">汕头市本级2020年政府性基金科目变动情况表 </t>
  </si>
  <si>
    <t>单位：万元</t>
  </si>
  <si>
    <t>收　　　　　入</t>
  </si>
  <si>
    <t>2019年
决算数</t>
  </si>
  <si>
    <t>2019年决算数可比口径</t>
  </si>
  <si>
    <t>2020年                    预算数</t>
  </si>
  <si>
    <t>2020年
预算
调整数</t>
  </si>
  <si>
    <t>2020年
决算数</t>
  </si>
  <si>
    <t>完成预算
调整的%</t>
  </si>
  <si>
    <t>比预算
调整
+、-额</t>
  </si>
  <si>
    <t>比上年
决算
+、-%</t>
  </si>
  <si>
    <t>比上年
决算
+、-额</t>
  </si>
  <si>
    <t>说  明</t>
  </si>
  <si>
    <t>支出功能分类</t>
  </si>
  <si>
    <t>一、税收收入</t>
  </si>
  <si>
    <t>371803</t>
  </si>
  <si>
    <t xml:space="preserve">1.由于2020年实行财政收入体制改革，故收入对比采用可比口径。
2.上级补助增加，主要是年底前上级新增补助我市转移支付资金如困难群众救助补助资金3.9亿元、汕头市中心医院高水平医院补助资金1亿元、高水平医院“登峰计划”1亿元等。
3.债务转贷收入增加，主要是年底前新增收到潮南区向国际组织借款转贷收入（水资源保护及利用项目）1.3亿元。
</t>
  </si>
  <si>
    <t>一、一般公共服务</t>
  </si>
  <si>
    <t xml:space="preserve">
  1.补助下级支出减少，主要是市本级补助南澳县资金转为对上级上解资金。
2.债务转贷支出增加，主要是年底前新增转贷支出潮南区水资源保护及利用项目1.3亿元。
3.地方政府一般债务还本支出增加，主要是按实际还本需求增加地方债还贷资金等项目资金。
 4.结转下年支出增加，主要是根据部分项目执行进度需结转使用。
 其他支出科目变动情况详见附表8。</t>
  </si>
  <si>
    <t xml:space="preserve">    其中：增值税</t>
  </si>
  <si>
    <t>二、外交</t>
  </si>
  <si>
    <t xml:space="preserve">          企业所得税</t>
  </si>
  <si>
    <t>三、国防</t>
  </si>
  <si>
    <t xml:space="preserve">          契税</t>
  </si>
  <si>
    <t>四、公共安全</t>
  </si>
  <si>
    <t xml:space="preserve">          城市维护建设税</t>
  </si>
  <si>
    <t>五、教育</t>
  </si>
  <si>
    <t xml:space="preserve">          房产税</t>
  </si>
  <si>
    <t>六、科学技术</t>
  </si>
  <si>
    <t xml:space="preserve">          城镇土地使用税</t>
  </si>
  <si>
    <t>七、文化旅游体育与传媒</t>
  </si>
  <si>
    <t xml:space="preserve">          土地增值税</t>
  </si>
  <si>
    <t>八、社会保障和就业</t>
  </si>
  <si>
    <t xml:space="preserve">          个人所得税</t>
  </si>
  <si>
    <t>九、卫生健康</t>
  </si>
  <si>
    <t xml:space="preserve">          其他税收收入</t>
  </si>
  <si>
    <t>十、节能环保</t>
  </si>
  <si>
    <t>十一、城乡社区</t>
  </si>
  <si>
    <t>二、非税收入</t>
  </si>
  <si>
    <t>183217</t>
  </si>
  <si>
    <t>十二、农林水</t>
  </si>
  <si>
    <t xml:space="preserve">    其中：专项收入</t>
  </si>
  <si>
    <t>十三、交通运输</t>
  </si>
  <si>
    <t xml:space="preserve">          行政事业性收费收入</t>
  </si>
  <si>
    <t>十四、工业商业金融等</t>
  </si>
  <si>
    <t>其中：资源勘探信息等</t>
  </si>
  <si>
    <t>商业服务业等</t>
  </si>
  <si>
    <t>金融</t>
  </si>
  <si>
    <t>粮油物资储备</t>
  </si>
  <si>
    <t xml:space="preserve">          罚没收入</t>
  </si>
  <si>
    <t>十五、援助其他地区</t>
  </si>
  <si>
    <t xml:space="preserve">              国有资源（资产）有偿使用收入</t>
  </si>
  <si>
    <t>十六、自然资源海洋气象等</t>
  </si>
  <si>
    <t xml:space="preserve">          政府住房基金收入</t>
  </si>
  <si>
    <t>十七、住房保障</t>
  </si>
  <si>
    <t xml:space="preserve">          其他非税收入</t>
  </si>
  <si>
    <t>十八、灾害防治及应急管理</t>
  </si>
  <si>
    <t>十九、预备费</t>
  </si>
  <si>
    <t>二十、地方政府债务付息及发行费用</t>
  </si>
  <si>
    <t>二十一、其他</t>
  </si>
  <si>
    <t>本年收入小计</t>
  </si>
  <si>
    <t>本年支出小计</t>
  </si>
  <si>
    <t>上解上级支出</t>
  </si>
  <si>
    <t>返还性收入</t>
  </si>
  <si>
    <t>补助下级支出</t>
  </si>
  <si>
    <t>上级补助收入</t>
  </si>
  <si>
    <t>债务转贷支出</t>
  </si>
  <si>
    <t>债务转贷收入</t>
  </si>
  <si>
    <t>地方政府一般债务还本支出</t>
  </si>
  <si>
    <t>调入预算稳定调节基金</t>
  </si>
  <si>
    <t>补充预算稳定调节基金</t>
  </si>
  <si>
    <t>调入资金</t>
  </si>
  <si>
    <t>待偿债置换一般债券结余</t>
  </si>
  <si>
    <t>下级上解收入</t>
  </si>
  <si>
    <t>结转下年支出</t>
  </si>
  <si>
    <t>待偿债置换一般债券上年结余</t>
  </si>
  <si>
    <t>净结余</t>
  </si>
  <si>
    <t>上年结余</t>
  </si>
  <si>
    <t>国债转贷资金结余</t>
  </si>
  <si>
    <t>国债转贷资金上年结余</t>
  </si>
  <si>
    <t>调出资金</t>
  </si>
  <si>
    <t>收 入 总 计</t>
  </si>
  <si>
    <t>支 出 总 计</t>
  </si>
  <si>
    <t xml:space="preserve">汕头市本级2020年政府性基金预算收支决算表 </t>
  </si>
  <si>
    <t>比上年决算
+、-%</t>
  </si>
  <si>
    <t>比上年决算
+、-额</t>
  </si>
  <si>
    <t>说明</t>
  </si>
  <si>
    <t>完成预算调整的%</t>
  </si>
  <si>
    <t>比预算调整
+、-额</t>
  </si>
  <si>
    <t>政府性基金收入</t>
  </si>
  <si>
    <t xml:space="preserve">  
1.政府性基金收入较少，主要是：一是国有土地使用权出让收入未能按进度形成收入。
2.上级补助收入增加，主要是年底省财政厅新增下达对我市政府性基金补助，如2020年专项彩票公益金支持残疾人事业发展补助资金（第二批）等。
3.下级上解收入增加，主要是金平、龙湖上解市级债券项目资金。
4.调入资金减少，主要是根据债务还本实际需要调减调入资金。</t>
  </si>
  <si>
    <t>一、文化旅游体育与传媒支出</t>
  </si>
  <si>
    <t xml:space="preserve">
 1.城乡社区支出减少，主要国有土地出让收入资金减少1.6亿元相应减少支出。
 2.其他支出增加，主要根据根据事权与支出责任划分收回原补助区县汕头幼儿师范高等专科学校建设项目资金转为线上支出。
 3.补助下级支出减少，主要是根据事权与支出责任划分收回原补助区县汕头幼儿师范高等专科学校建设项目资金转为线上支出等清算，同时拨付西堤路西侧片区环境品质提升项目征拆补偿资金。相应抵扣补助区县支出。
 4.上解支出增加，主要是对南澳县的政府性基金转移支付与省结算转为上解省支出。
 5.调出资金减少，主要是部分政府性基金收入减少相应减少调出资金。
 6.年终结余减少主要是部分政府性基金收入减少相应结转支出减少。
 其他支出科目变动情况详见附表9。</t>
  </si>
  <si>
    <t xml:space="preserve">  其中：国有土地使用权出让收入</t>
  </si>
  <si>
    <t>二、社会保障和就业支出</t>
  </si>
  <si>
    <t>国有土地收益基金收入</t>
  </si>
  <si>
    <t>三、城乡社区支出</t>
  </si>
  <si>
    <t>农业土地开发资金收入</t>
  </si>
  <si>
    <t>四、农林水支出</t>
  </si>
  <si>
    <t>城市基础设施配套费收入</t>
  </si>
  <si>
    <t>五、交通运输支出</t>
  </si>
  <si>
    <t>车辆通行费</t>
  </si>
  <si>
    <t>六、资源勘探信息等支出</t>
  </si>
  <si>
    <t>污水处理费收入</t>
  </si>
  <si>
    <t>七、商业服务业等支出</t>
  </si>
  <si>
    <t>彩票公益金收入</t>
  </si>
  <si>
    <t>八、地方政府债务付息及发行费用支出</t>
  </si>
  <si>
    <t>其他政府性基金收入</t>
  </si>
  <si>
    <t>九、其他支出</t>
  </si>
  <si>
    <t>十、抗疫特别国债安排的支出</t>
  </si>
  <si>
    <t>地方政府专项债务还本支出</t>
  </si>
  <si>
    <t>上年结余收入（含上年结转支出）</t>
  </si>
  <si>
    <t>年终结余（含结转下年支出）</t>
  </si>
  <si>
    <r>
      <rPr>
        <sz val="16"/>
        <rFont val="宋体"/>
        <charset val="134"/>
      </rPr>
      <t>表</t>
    </r>
    <r>
      <rPr>
        <sz val="16"/>
        <rFont val="Times New Roman"/>
        <charset val="134"/>
      </rPr>
      <t>3</t>
    </r>
    <r>
      <rPr>
        <sz val="16"/>
        <rFont val="宋体"/>
        <charset val="134"/>
      </rPr>
      <t>：</t>
    </r>
  </si>
  <si>
    <r>
      <rPr>
        <sz val="28"/>
        <rFont val="方正小标宋简体"/>
        <charset val="134"/>
      </rPr>
      <t>汕头市本级</t>
    </r>
    <r>
      <rPr>
        <sz val="28"/>
        <rFont val="Times New Roman"/>
        <charset val="134"/>
      </rPr>
      <t>2020</t>
    </r>
    <r>
      <rPr>
        <sz val="28"/>
        <rFont val="方正小标宋简体"/>
        <charset val="134"/>
      </rPr>
      <t>年国有资本经营预算收支决算表</t>
    </r>
  </si>
  <si>
    <r>
      <rPr>
        <sz val="14"/>
        <rFont val="宋体"/>
        <charset val="134"/>
      </rPr>
      <t>单位：万元</t>
    </r>
  </si>
  <si>
    <r>
      <rPr>
        <sz val="16"/>
        <rFont val="宋体"/>
        <charset val="134"/>
      </rPr>
      <t>收</t>
    </r>
    <r>
      <rPr>
        <sz val="16"/>
        <rFont val="Times New Roman"/>
        <charset val="134"/>
      </rPr>
      <t xml:space="preserve">     </t>
    </r>
    <r>
      <rPr>
        <sz val="16"/>
        <rFont val="宋体"/>
        <charset val="134"/>
      </rPr>
      <t>入</t>
    </r>
  </si>
  <si>
    <r>
      <rPr>
        <sz val="16"/>
        <rFont val="宋体"/>
        <charset val="134"/>
      </rPr>
      <t>预算数</t>
    </r>
  </si>
  <si>
    <r>
      <rPr>
        <sz val="16"/>
        <rFont val="宋体"/>
        <charset val="134"/>
      </rPr>
      <t>调整预算数</t>
    </r>
  </si>
  <si>
    <r>
      <rPr>
        <sz val="16"/>
        <rFont val="宋体"/>
        <charset val="134"/>
      </rPr>
      <t>决算数</t>
    </r>
  </si>
  <si>
    <r>
      <rPr>
        <sz val="16"/>
        <rFont val="宋体"/>
        <charset val="134"/>
      </rPr>
      <t>完成调整</t>
    </r>
    <r>
      <rPr>
        <sz val="16"/>
        <rFont val="Times New Roman"/>
        <charset val="134"/>
      </rPr>
      <t xml:space="preserve">
</t>
    </r>
    <r>
      <rPr>
        <sz val="16"/>
        <rFont val="宋体"/>
        <charset val="134"/>
      </rPr>
      <t>预算的</t>
    </r>
    <r>
      <rPr>
        <sz val="16"/>
        <rFont val="Times New Roman"/>
        <charset val="134"/>
      </rPr>
      <t>%</t>
    </r>
  </si>
  <si>
    <r>
      <rPr>
        <sz val="16"/>
        <rFont val="宋体"/>
        <charset val="134"/>
      </rPr>
      <t>支</t>
    </r>
    <r>
      <rPr>
        <sz val="16"/>
        <rFont val="Times New Roman"/>
        <charset val="134"/>
      </rPr>
      <t xml:space="preserve">      </t>
    </r>
    <r>
      <rPr>
        <sz val="16"/>
        <rFont val="宋体"/>
        <charset val="134"/>
      </rPr>
      <t>出</t>
    </r>
  </si>
  <si>
    <r>
      <rPr>
        <sz val="16"/>
        <rFont val="宋体"/>
        <charset val="134"/>
      </rPr>
      <t>备注</t>
    </r>
  </si>
  <si>
    <r>
      <rPr>
        <sz val="16"/>
        <rFont val="宋体"/>
        <charset val="134"/>
      </rPr>
      <t>一、利润收入</t>
    </r>
  </si>
  <si>
    <r>
      <rPr>
        <sz val="16"/>
        <rFont val="宋体"/>
        <charset val="134"/>
      </rPr>
      <t>一、解决历史遗留问题及改革成本支出</t>
    </r>
  </si>
  <si>
    <r>
      <rPr>
        <sz val="16"/>
        <rFont val="Times New Roman"/>
        <charset val="134"/>
      </rPr>
      <t xml:space="preserve">  1.“</t>
    </r>
    <r>
      <rPr>
        <sz val="16"/>
        <rFont val="宋体"/>
        <charset val="134"/>
      </rPr>
      <t>解决历史遗留问题及改革成本支出</t>
    </r>
    <r>
      <rPr>
        <sz val="16"/>
        <rFont val="Times New Roman"/>
        <charset val="134"/>
      </rPr>
      <t>”</t>
    </r>
    <r>
      <rPr>
        <sz val="16"/>
        <rFont val="宋体"/>
        <charset val="134"/>
      </rPr>
      <t>说明：部分企业改革资金未能支出，结转下年使用。</t>
    </r>
    <r>
      <rPr>
        <sz val="16"/>
        <rFont val="Times New Roman"/>
        <charset val="134"/>
      </rPr>
      <t xml:space="preserve">
  2.“</t>
    </r>
    <r>
      <rPr>
        <sz val="16"/>
        <rFont val="宋体"/>
        <charset val="134"/>
      </rPr>
      <t>国有企业政策性补贴</t>
    </r>
    <r>
      <rPr>
        <sz val="16"/>
        <rFont val="Times New Roman"/>
        <charset val="134"/>
      </rPr>
      <t>”</t>
    </r>
    <r>
      <rPr>
        <sz val="16"/>
        <rFont val="宋体"/>
        <charset val="134"/>
      </rPr>
      <t>说明：部分国有企业改革事项尚在推进中，资金收回后结转下年使用。</t>
    </r>
    <r>
      <rPr>
        <sz val="16"/>
        <rFont val="Times New Roman"/>
        <charset val="134"/>
      </rPr>
      <t xml:space="preserve">
  3.“</t>
    </r>
    <r>
      <rPr>
        <sz val="16"/>
        <rFont val="宋体"/>
        <charset val="134"/>
      </rPr>
      <t>其他国有资本经营预算支出</t>
    </r>
    <r>
      <rPr>
        <sz val="16"/>
        <rFont val="Times New Roman"/>
        <charset val="134"/>
      </rPr>
      <t>”</t>
    </r>
    <r>
      <rPr>
        <sz val="16"/>
        <rFont val="宋体"/>
        <charset val="134"/>
      </rPr>
      <t>说明</t>
    </r>
    <r>
      <rPr>
        <sz val="16"/>
        <rFont val="Times New Roman"/>
        <charset val="134"/>
      </rPr>
      <t>:</t>
    </r>
    <r>
      <rPr>
        <sz val="16"/>
        <rFont val="宋体"/>
        <charset val="134"/>
      </rPr>
      <t>市国资委部分资金未能支出，资金收回后结转下年使用。</t>
    </r>
  </si>
  <si>
    <r>
      <rPr>
        <sz val="16"/>
        <rFont val="宋体"/>
        <charset val="134"/>
      </rPr>
      <t>二、股利、股息收入</t>
    </r>
  </si>
  <si>
    <r>
      <rPr>
        <sz val="16"/>
        <rFont val="宋体"/>
        <charset val="134"/>
      </rPr>
      <t>二、国有企业资本金注入</t>
    </r>
  </si>
  <si>
    <r>
      <rPr>
        <sz val="16"/>
        <rFont val="宋体"/>
        <charset val="134"/>
      </rPr>
      <t>三、产权转让收入</t>
    </r>
  </si>
  <si>
    <r>
      <rPr>
        <sz val="16"/>
        <rFont val="宋体"/>
        <charset val="134"/>
      </rPr>
      <t>三、国有企业政策性补贴</t>
    </r>
  </si>
  <si>
    <r>
      <rPr>
        <sz val="16"/>
        <rFont val="宋体"/>
        <charset val="134"/>
      </rPr>
      <t>四、清算收入</t>
    </r>
  </si>
  <si>
    <r>
      <rPr>
        <sz val="16"/>
        <rFont val="宋体"/>
        <charset val="134"/>
      </rPr>
      <t>四、金融国有资本经营预算支出</t>
    </r>
  </si>
  <si>
    <r>
      <rPr>
        <sz val="16"/>
        <rFont val="宋体"/>
        <charset val="134"/>
      </rPr>
      <t>五、其他国有资本经营预算收入</t>
    </r>
  </si>
  <si>
    <r>
      <rPr>
        <sz val="16"/>
        <rFont val="宋体"/>
        <charset val="134"/>
      </rPr>
      <t>五、其他国有资本经营预算支出</t>
    </r>
  </si>
  <si>
    <r>
      <rPr>
        <b/>
        <sz val="16"/>
        <rFont val="宋体"/>
        <charset val="134"/>
      </rPr>
      <t>本年收入合计</t>
    </r>
  </si>
  <si>
    <r>
      <rPr>
        <b/>
        <sz val="16"/>
        <rFont val="宋体"/>
        <charset val="134"/>
      </rPr>
      <t>本年支出合计</t>
    </r>
  </si>
  <si>
    <r>
      <rPr>
        <sz val="16"/>
        <rFont val="宋体"/>
        <charset val="134"/>
      </rPr>
      <t>上年结转收入</t>
    </r>
  </si>
  <si>
    <t>结转下年</t>
  </si>
  <si>
    <r>
      <rPr>
        <b/>
        <sz val="16"/>
        <rFont val="宋体"/>
        <charset val="134"/>
      </rPr>
      <t>收入总计</t>
    </r>
  </si>
  <si>
    <r>
      <rPr>
        <b/>
        <sz val="16"/>
        <rFont val="宋体"/>
        <charset val="134"/>
      </rPr>
      <t>支出总计</t>
    </r>
  </si>
  <si>
    <r>
      <rPr>
        <sz val="16"/>
        <rFont val="Times New Roman"/>
        <charset val="134"/>
      </rPr>
      <t xml:space="preserve">  </t>
    </r>
    <r>
      <rPr>
        <sz val="16"/>
        <rFont val="宋体"/>
        <charset val="134"/>
      </rPr>
      <t>六、国有资本经营预算补助下级支出</t>
    </r>
  </si>
  <si>
    <r>
      <rPr>
        <sz val="16"/>
        <rFont val="Times New Roman"/>
        <charset val="134"/>
      </rPr>
      <t xml:space="preserve">  </t>
    </r>
    <r>
      <rPr>
        <sz val="16"/>
        <rFont val="宋体"/>
        <charset val="134"/>
      </rPr>
      <t>七、国有资本经营预算调出资金</t>
    </r>
  </si>
  <si>
    <t>收 入 项 目</t>
  </si>
  <si>
    <t>预算数</t>
  </si>
  <si>
    <t>调整
预算数</t>
  </si>
  <si>
    <t>决算数</t>
  </si>
  <si>
    <t>完成调整
预算的%</t>
  </si>
  <si>
    <t>支 出 项 目</t>
  </si>
  <si>
    <t>结 余 项 目</t>
  </si>
  <si>
    <t>汕头市社会保险基金收入合计</t>
  </si>
  <si>
    <t>汕头市社会保险基金支出合计</t>
  </si>
  <si>
    <t>汕头市社会保险基金本年收支结余</t>
  </si>
  <si>
    <t>汕头市社会保险基金年末累计结余</t>
  </si>
  <si>
    <t>一、机关事业单位基本养老保险基金收入</t>
  </si>
  <si>
    <t>一、机关事业单位基本养老保险基金支出</t>
  </si>
  <si>
    <t>一、机关事业单位基本养老保险本年收支结余</t>
  </si>
  <si>
    <t xml:space="preserve">    基本养老保险费收入</t>
  </si>
  <si>
    <t xml:space="preserve">   基本养老金支出</t>
  </si>
  <si>
    <t>　　机关事业单位基本养老保险年末累计结余</t>
  </si>
  <si>
    <t xml:space="preserve">    利息收入</t>
  </si>
  <si>
    <t xml:space="preserve">    其他支出</t>
  </si>
  <si>
    <t xml:space="preserve">    财政补贴收入</t>
  </si>
  <si>
    <t xml:space="preserve">    转移支出</t>
  </si>
  <si>
    <t xml:space="preserve">    其他收入</t>
  </si>
  <si>
    <t xml:space="preserve">    上解上级支出</t>
  </si>
  <si>
    <t xml:space="preserve">    转移收入</t>
  </si>
  <si>
    <t xml:space="preserve">    上级补助收入</t>
  </si>
  <si>
    <t>二、 城乡居民基本养老保险基金收入</t>
  </si>
  <si>
    <t>二、 城乡居民基本养老保险基金支出</t>
  </si>
  <si>
    <t>二、城乡居民基本养老保险基金本年收支结余</t>
  </si>
  <si>
    <t xml:space="preserve">    个人缴费收入</t>
  </si>
  <si>
    <t xml:space="preserve">     基础养老金支出</t>
  </si>
  <si>
    <t>　　城乡居民基本养老保险基金年末累计结余</t>
  </si>
  <si>
    <t xml:space="preserve">    集体补助收入</t>
  </si>
  <si>
    <t xml:space="preserve">     个人账户养老金支出</t>
  </si>
  <si>
    <t xml:space="preserve">     丧葬补助金支出</t>
  </si>
  <si>
    <t xml:space="preserve">     转移支出</t>
  </si>
  <si>
    <t xml:space="preserve">     其他支出</t>
  </si>
  <si>
    <t xml:space="preserve">     补助下级支出</t>
  </si>
  <si>
    <t xml:space="preserve">     上解上级支出 </t>
  </si>
  <si>
    <t xml:space="preserve">    下级上解收入</t>
  </si>
  <si>
    <t xml:space="preserve">    委托投资收益</t>
  </si>
  <si>
    <t>三、职工基本医疗保险基金收入（含生育）</t>
  </si>
  <si>
    <t>三、职工基本医疗保险基金支出（含生育）</t>
  </si>
  <si>
    <t>三、职工基本医疗保险基金本年收支结余（含生育）</t>
  </si>
  <si>
    <t xml:space="preserve">    基本医疗保险费收入</t>
  </si>
  <si>
    <t xml:space="preserve">    基本医疗保险待遇支出</t>
  </si>
  <si>
    <t>　　职工基本医疗保险基金年末累计结余（含生育）</t>
  </si>
  <si>
    <t>四、 城乡居民基本医疗保险基金收入</t>
  </si>
  <si>
    <t>四、 城乡居民基本医疗保险基金支出</t>
  </si>
  <si>
    <t>四、城乡居民基本医疗保险基金本年收支结余</t>
  </si>
  <si>
    <t xml:space="preserve">    缴费收入</t>
  </si>
  <si>
    <t xml:space="preserve">     基本医疗保险待遇支出</t>
  </si>
  <si>
    <t>　　城乡居民基本医疗保险基金年末累计结余</t>
  </si>
  <si>
    <t xml:space="preserve">    大病保险支出</t>
  </si>
  <si>
    <t>五、失业保险基金收入</t>
  </si>
  <si>
    <t>五、失业保险基金支出</t>
  </si>
  <si>
    <t>五、失业保险基金本年收支结余</t>
  </si>
  <si>
    <t xml:space="preserve">    失业保险费收入</t>
  </si>
  <si>
    <t xml:space="preserve">    失业保险金支出</t>
  </si>
  <si>
    <t>　　失业保险基金年末累计结余</t>
  </si>
  <si>
    <t xml:space="preserve">    基本医疗保险费支出</t>
  </si>
  <si>
    <t xml:space="preserve">    其他收入   </t>
  </si>
  <si>
    <t xml:space="preserve">    丧葬抚恤补助支出</t>
  </si>
  <si>
    <t xml:space="preserve">    上级补助收入（省）</t>
  </si>
  <si>
    <t xml:space="preserve">    稳定岗位补贴支出</t>
  </si>
  <si>
    <t xml:space="preserve">    技能提升补贴支出</t>
  </si>
  <si>
    <t xml:space="preserve">    其他费用支出</t>
  </si>
  <si>
    <t xml:space="preserve">    上解上级支出 </t>
  </si>
  <si>
    <t xml:space="preserve">备注：1.我市企业职工基本养老保险基金从2017年7月1日、工伤保险基金从2019年7月1日纳入省级统筹，因此我市企业职工基本养老保险基金、工伤保险基金相关情况由省统一报送省人大审核，此表中无显示企业职工基本养老保险基金、工伤保险基金相关数据。
     </t>
  </si>
  <si>
    <r>
      <rPr>
        <sz val="12"/>
        <rFont val="宋体"/>
        <charset val="134"/>
      </rPr>
      <t>预</t>
    </r>
    <r>
      <rPr>
        <sz val="12"/>
        <rFont val="Times New Roman"/>
        <charset val="134"/>
      </rPr>
      <t xml:space="preserve">  </t>
    </r>
    <r>
      <rPr>
        <sz val="12"/>
        <rFont val="宋体"/>
        <charset val="134"/>
      </rPr>
      <t>算</t>
    </r>
    <r>
      <rPr>
        <sz val="12"/>
        <rFont val="Times New Roman"/>
        <charset val="134"/>
      </rPr>
      <t xml:space="preserve">  </t>
    </r>
    <r>
      <rPr>
        <sz val="12"/>
        <rFont val="宋体"/>
        <charset val="134"/>
      </rPr>
      <t>科</t>
    </r>
    <r>
      <rPr>
        <sz val="12"/>
        <rFont val="Times New Roman"/>
        <charset val="134"/>
      </rPr>
      <t xml:space="preserve">  </t>
    </r>
    <r>
      <rPr>
        <sz val="12"/>
        <rFont val="宋体"/>
        <charset val="134"/>
      </rPr>
      <t>目</t>
    </r>
  </si>
  <si>
    <t xml:space="preserve">  其中：</t>
  </si>
  <si>
    <t>权责发生制金额</t>
  </si>
  <si>
    <t>一、一般公共预算小计</t>
  </si>
  <si>
    <t>二、国防</t>
  </si>
  <si>
    <t>三、公共安全</t>
  </si>
  <si>
    <t>四、教育</t>
  </si>
  <si>
    <t>五、科学技术</t>
  </si>
  <si>
    <t>六、文化旅游体育与传媒</t>
  </si>
  <si>
    <t>七、社会保障和就业</t>
  </si>
  <si>
    <t>八、卫生健康</t>
  </si>
  <si>
    <t>九、节能环保</t>
  </si>
  <si>
    <t>十、城乡社区</t>
  </si>
  <si>
    <t>十一、农林水</t>
  </si>
  <si>
    <t>十二、交通运输</t>
  </si>
  <si>
    <t>十三、工业商业金融等支出</t>
  </si>
  <si>
    <t>十四、援助其他地区</t>
  </si>
  <si>
    <t>十五、自然资源海洋气象等</t>
  </si>
  <si>
    <t>十六、住房保障</t>
  </si>
  <si>
    <t>十七、灾害防治及应急管理</t>
  </si>
  <si>
    <t>十八、地方政府债务付息及发行费用</t>
  </si>
  <si>
    <t>十九、其他</t>
  </si>
  <si>
    <t>二、政府性基金小计</t>
  </si>
  <si>
    <t>二、城乡社区支出</t>
  </si>
  <si>
    <t>三、交通运输支出</t>
  </si>
  <si>
    <t>四、地方政府债务付息及发行费用支出</t>
  </si>
  <si>
    <t>五、其他支出</t>
  </si>
  <si>
    <t>六、抗疫特别国债安排的支出</t>
  </si>
  <si>
    <t>序号</t>
  </si>
  <si>
    <t>科目名称</t>
  </si>
  <si>
    <t>一般公共预算支出</t>
  </si>
  <si>
    <t>一、</t>
  </si>
  <si>
    <t>一般公共服务支出</t>
  </si>
  <si>
    <t xml:space="preserve">  人大事务</t>
  </si>
  <si>
    <t xml:space="preserve">    行政运行</t>
  </si>
  <si>
    <t xml:space="preserve">    人大会议</t>
  </si>
  <si>
    <t xml:space="preserve">    人大立法</t>
  </si>
  <si>
    <t xml:space="preserve">    人大监督</t>
  </si>
  <si>
    <t xml:space="preserve">    代表工作</t>
  </si>
  <si>
    <t xml:space="preserve">    其他人大事务支出</t>
  </si>
  <si>
    <t xml:space="preserve">  政协事务</t>
  </si>
  <si>
    <t xml:space="preserve">    政协会议</t>
  </si>
  <si>
    <t xml:space="preserve">    委员视察</t>
  </si>
  <si>
    <t xml:space="preserve">    参政议政</t>
  </si>
  <si>
    <t xml:space="preserve">    事业运行</t>
  </si>
  <si>
    <t xml:space="preserve">    其他政协事务支出</t>
  </si>
  <si>
    <t xml:space="preserve">  政府办公厅(室)及相关机构事务</t>
  </si>
  <si>
    <t xml:space="preserve">    一般行政管理事务</t>
  </si>
  <si>
    <t xml:space="preserve">    专项业务活动</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</si>
  <si>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</si>
  <si>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</si>
  <si>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</si>
  <si>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</si>
  <si>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</si>
  <si>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</si>
  <si>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</si>
  <si>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信息事务</t>
  </si>
  <si>
    <t xml:space="preserve">    专项统计业务</t>
  </si>
  <si>
    <t xml:space="preserve">    专项普查活动</t>
  </si>
  <si>
    <t xml:space="preserve">    统计抽样调查</t>
  </si>
  <si>
    <t xml:space="preserve">    其他统计信息事务支出</t>
  </si>
  <si>
    <t xml:space="preserve">  财政事务</t>
  </si>
  <si>
    <t xml:space="preserve">    信息化建设</t>
  </si>
  <si>
    <t xml:space="preserve">    其他财政事务支出</t>
  </si>
  <si>
    <t xml:space="preserve">  税收事务</t>
  </si>
  <si>
    <t xml:space="preserve">    其他税收事务支出</t>
  </si>
  <si>
    <t xml:space="preserve">  审计事务</t>
  </si>
  <si>
    <t xml:space="preserve">    审计业务</t>
  </si>
  <si>
    <t xml:space="preserve">  海关事务</t>
  </si>
  <si>
    <t xml:space="preserve">    其他海关事务支出</t>
  </si>
  <si>
    <t xml:space="preserve">  人力资源事务</t>
  </si>
  <si>
    <t xml:space="preserve">    其他人力资源事务支出</t>
  </si>
  <si>
    <t xml:space="preserve">  纪检监察事务</t>
  </si>
  <si>
    <t xml:space="preserve">    派驻派出机构</t>
  </si>
  <si>
    <t xml:space="preserve">    其他纪检监察事务支出</t>
  </si>
  <si>
    <t xml:space="preserve">  商贸事务</t>
  </si>
  <si>
    <t xml:space="preserve">    国内贸易管理</t>
  </si>
  <si>
    <t xml:space="preserve">    招商引资</t>
  </si>
  <si>
    <t xml:space="preserve">    其他商贸事务支出</t>
  </si>
  <si>
    <t xml:space="preserve">  知识产权事务</t>
  </si>
  <si>
    <t xml:space="preserve">    专利试点和产业化推进</t>
  </si>
  <si>
    <t xml:space="preserve">    知识产权宏观管理</t>
  </si>
  <si>
    <t xml:space="preserve">    其他知识产权事务支出</t>
  </si>
  <si>
    <t xml:space="preserve">  民族事务</t>
  </si>
  <si>
    <t xml:space="preserve">    其他民族事务支出</t>
  </si>
  <si>
    <t xml:space="preserve">  港澳台事务</t>
  </si>
  <si>
    <t xml:space="preserve">    台湾事务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</si>
  <si>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</si>
  <si>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</si>
  <si>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</si>
  <si>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</si>
  <si>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</si>
  <si>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</si>
  <si>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</si>
  <si>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</si>
  <si>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</si>
  <si>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</si>
  <si>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</si>
  <si>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</si>
  <si>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</si>
  <si>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</si>
  <si>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</si>
  <si>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</si>
  <si>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</si>
  <si>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</si>
  <si>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</si>
  <si>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</si>
  <si>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</si>
  <si>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</si>
  <si>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</si>
  <si>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</si>
  <si>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</si>
  <si>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</si>
  <si>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</si>
  <si>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</si>
  <si>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</si>
  <si>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质量安全监管</t>
  </si>
  <si>
    <t xml:space="preserve">    食品安全监管</t>
  </si>
  <si>
    <t xml:space="preserve">    其他市场监督管理事务</t>
  </si>
  <si>
    <t xml:space="preserve">  其他一般公共服务支出(款)</t>
  </si>
  <si>
    <t xml:space="preserve">    其他一般公共服务支出(项)</t>
  </si>
  <si>
    <t>二、</t>
  </si>
  <si>
    <t>国防支出</t>
  </si>
  <si>
    <t xml:space="preserve">  国防动员</t>
  </si>
  <si>
    <t xml:space="preserve">    人民防空</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</si>
  <si>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</si>
  <si>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</si>
  <si>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</si>
  <si>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</si>
  <si>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</si>
  <si>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</si>
  <si>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</si>
  <si>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三、</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</si>
  <si>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</si>
  <si>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</si>
  <si>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</si>
  <si>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</si>
  <si>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</si>
  <si>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</si>
  <si>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</si>
  <si>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</si>
  <si>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</si>
  <si>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其他国家安全支出</t>
  </si>
  <si>
    <t xml:space="preserve">  检察</t>
  </si>
  <si>
    <t xml:space="preserve">  法院</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</si>
  <si>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</si>
  <si>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</si>
  <si>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</si>
  <si>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</si>
  <si>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</si>
  <si>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</si>
  <si>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</si>
  <si>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</si>
  <si>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法制建设</t>
  </si>
  <si>
    <t xml:space="preserve">    其他司法支出</t>
  </si>
  <si>
    <t xml:space="preserve">  强制隔离戒毒</t>
  </si>
  <si>
    <t xml:space="preserve">    其他强制隔离戒毒支出</t>
  </si>
  <si>
    <t xml:space="preserve">  其他公共安全支出(款)</t>
  </si>
  <si>
    <t xml:space="preserve">    其他公共安全支出(项)</t>
  </si>
  <si>
    <t>四、</t>
  </si>
  <si>
    <t>教育支出</t>
  </si>
  <si>
    <t xml:space="preserve">  教育管理事务</t>
  </si>
  <si>
    <t xml:space="preserve">    机关服务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</si>
  <si>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</si>
  <si>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</si>
  <si>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</si>
  <si>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</si>
  <si>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</si>
  <si>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</si>
  <si>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</si>
  <si>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</si>
  <si>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</si>
  <si>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</si>
  <si>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</si>
  <si>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高等职业教育</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</si>
  <si>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</si>
  <si>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</si>
  <si>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</si>
  <si>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</si>
  <si>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</si>
  <si>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</si>
  <si>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干部教育</t>
  </si>
  <si>
    <t xml:space="preserve">  其他教育支出(款)</t>
  </si>
  <si>
    <t xml:space="preserve">    其他教育支出(项)</t>
  </si>
  <si>
    <t>五、</t>
  </si>
  <si>
    <t>科学技术支出</t>
  </si>
  <si>
    <t xml:space="preserve">  科学技术管理事务</t>
  </si>
  <si>
    <t xml:space="preserve">    其他科学技术管理事务支出</t>
  </si>
  <si>
    <t xml:space="preserve">  基础研究</t>
  </si>
  <si>
    <t xml:space="preserve">    自然科学基金</t>
  </si>
  <si>
    <t xml:space="preserve">    其他基础研究支出</t>
  </si>
  <si>
    <t xml:space="preserve">  应用研究</t>
  </si>
  <si>
    <t xml:space="preserve">    社会公益研究</t>
  </si>
  <si>
    <t xml:space="preserve">    其他应用研究支出</t>
  </si>
  <si>
    <t xml:space="preserve">  技术研究与开发</t>
  </si>
  <si>
    <t xml:space="preserve">    其他技术研究与开发支出</t>
  </si>
  <si>
    <t xml:space="preserve">  科技条件与服务</t>
  </si>
  <si>
    <t xml:space="preserve">    机构运行</t>
  </si>
  <si>
    <t xml:space="preserve">    技术创新服务体系</t>
  </si>
  <si>
    <t xml:space="preserve">  社会科学</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</si>
  <si>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</si>
  <si>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</si>
  <si>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</si>
  <si>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</si>
  <si>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</si>
  <si>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</si>
  <si>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</si>
  <si>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其他科学技术支出(款)</t>
  </si>
  <si>
    <t xml:space="preserve">    科技奖励</t>
  </si>
  <si>
    <t xml:space="preserve">    其他科学技术支出(项)</t>
  </si>
  <si>
    <t>六、</t>
  </si>
  <si>
    <t>文化旅游体育与传媒支出</t>
  </si>
  <si>
    <t xml:space="preserve">  文化和旅游</t>
  </si>
  <si>
    <t xml:space="preserve">    图书馆</t>
  </si>
  <si>
    <t xml:space="preserve">    文化展示及纪念机构</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</si>
  <si>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</si>
  <si>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</si>
  <si>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</si>
  <si>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</si>
  <si>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</si>
  <si>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</si>
  <si>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其他文化和旅游支出</t>
  </si>
  <si>
    <t xml:space="preserve">  文物</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</si>
  <si>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</si>
  <si>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</si>
  <si>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</si>
  <si>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</si>
  <si>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</si>
  <si>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</si>
  <si>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</si>
  <si>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</si>
  <si>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出版发行</t>
  </si>
  <si>
    <t xml:space="preserve">  广播电视</t>
  </si>
  <si>
    <t xml:space="preserve">    电视</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</si>
  <si>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</si>
  <si>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</si>
  <si>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</si>
  <si>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</si>
  <si>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</si>
  <si>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七、</t>
  </si>
  <si>
    <t>社会保障和就业支出</t>
  </si>
  <si>
    <t xml:space="preserve">  人力资源和社会保障管理事务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</si>
  <si>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</si>
  <si>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</si>
  <si>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</si>
  <si>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</si>
  <si>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</si>
  <si>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</si>
  <si>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</si>
  <si>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</si>
  <si>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</si>
  <si>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</si>
  <si>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</si>
  <si>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</si>
  <si>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</si>
  <si>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企业改革补助</t>
  </si>
  <si>
    <t xml:space="preserve">    其他企业改革发展补助</t>
  </si>
  <si>
    <t xml:space="preserve">  就业补助</t>
  </si>
  <si>
    <t xml:space="preserve">    就业创业服务补贴</t>
  </si>
  <si>
    <t xml:space="preserve">    其他就业补助支出</t>
  </si>
  <si>
    <t xml:space="preserve">  抚恤</t>
  </si>
  <si>
    <t xml:space="preserve">    死亡抚恤</t>
  </si>
  <si>
    <t xml:space="preserve">    优抚事业单位支出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</si>
  <si>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</si>
  <si>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</si>
  <si>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</si>
  <si>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</si>
  <si>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</si>
  <si>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</si>
  <si>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</si>
  <si>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</si>
  <si>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</si>
  <si>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殡葬</t>
  </si>
  <si>
    <t xml:space="preserve">    社会福利事业单位</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</si>
  <si>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</si>
  <si>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</si>
  <si>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</si>
  <si>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</si>
  <si>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</si>
  <si>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</si>
  <si>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</si>
  <si>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临时救助</t>
  </si>
  <si>
    <t xml:space="preserve">    流浪乞讨人员救助支出</t>
  </si>
  <si>
    <t xml:space="preserve">  特困人员救助供养</t>
  </si>
  <si>
    <t xml:space="preserve">    城市特困人员救助供养支出</t>
  </si>
  <si>
    <t xml:space="preserve">  财政对其他社会保险基金的补助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</si>
  <si>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</si>
  <si>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</si>
  <si>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</si>
  <si>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</si>
  <si>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</si>
  <si>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</si>
  <si>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</si>
  <si>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八、</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</si>
  <si>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</si>
  <si>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</si>
  <si>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</si>
  <si>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</si>
  <si>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</si>
  <si>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</si>
  <si>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</si>
  <si>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其他公立医院支出</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</si>
  <si>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</si>
  <si>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</si>
  <si>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</si>
  <si>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</si>
  <si>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</si>
  <si>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</si>
  <si>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</si>
  <si>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</si>
  <si>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</si>
  <si>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</si>
  <si>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</si>
  <si>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</si>
  <si>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</si>
  <si>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</si>
  <si>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</si>
  <si>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</si>
  <si>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</si>
  <si>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</si>
  <si>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</si>
  <si>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</si>
  <si>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</si>
  <si>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</si>
  <si>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</si>
  <si>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</si>
  <si>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医疗救助</t>
  </si>
  <si>
    <t xml:space="preserve">    疾病应急救助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</si>
  <si>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</si>
  <si>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</si>
  <si>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</si>
  <si>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</si>
  <si>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</si>
  <si>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</si>
  <si>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</si>
  <si>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</si>
  <si>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</si>
  <si>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九、</t>
  </si>
  <si>
    <t>节能环保支出</t>
  </si>
  <si>
    <t xml:space="preserve">  环境保护管理事务</t>
  </si>
  <si>
    <t xml:space="preserve">    环境保护法规、规划及标准</t>
  </si>
  <si>
    <t xml:space="preserve">    生态环境保护行政许可</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</si>
  <si>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</si>
  <si>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</si>
  <si>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</si>
  <si>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</si>
  <si>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</si>
  <si>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</si>
  <si>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</si>
  <si>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</si>
  <si>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</si>
  <si>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</si>
  <si>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其他自然生态保护支出</t>
  </si>
  <si>
    <t xml:space="preserve">  能源节约利用(款)</t>
  </si>
  <si>
    <t xml:space="preserve">    能源节约利用(项)</t>
  </si>
  <si>
    <t xml:space="preserve">  污染减排</t>
  </si>
  <si>
    <t xml:space="preserve">    生态环境监测与信息</t>
  </si>
  <si>
    <t xml:space="preserve">    生态环境执法监察</t>
  </si>
  <si>
    <t xml:space="preserve">  其他节能环保支出(款)</t>
  </si>
  <si>
    <t xml:space="preserve">    其他节能环保支出(项)</t>
  </si>
  <si>
    <t>十、</t>
  </si>
  <si>
    <t>城乡社区支出</t>
  </si>
  <si>
    <t xml:space="preserve">  城乡社区管理事务</t>
  </si>
  <si>
    <t xml:space="preserve">    城管执法</t>
  </si>
  <si>
    <t xml:space="preserve">    工程建设标准规范编制与监管</t>
  </si>
  <si>
    <t xml:space="preserve">    住宅建设与房地产市场监管</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</si>
  <si>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</si>
  <si>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</si>
  <si>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</si>
  <si>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</si>
  <si>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</si>
  <si>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</si>
  <si>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</si>
  <si>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</si>
  <si>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</si>
  <si>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</si>
  <si>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</si>
  <si>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十一、</t>
  </si>
  <si>
    <t>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</si>
  <si>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</si>
  <si>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</si>
  <si>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</si>
  <si>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</si>
  <si>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</si>
  <si>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</si>
  <si>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农业资源保护修复与利用</t>
  </si>
  <si>
    <t xml:space="preserve">    对高校毕业生到基层任职补助</t>
  </si>
  <si>
    <t xml:space="preserve">    其他农业农村支出</t>
  </si>
  <si>
    <t xml:space="preserve">  林业和草原</t>
  </si>
  <si>
    <t xml:space="preserve">    事业机构</t>
  </si>
  <si>
    <t xml:space="preserve">    技术推广与转化</t>
  </si>
  <si>
    <t xml:space="preserve">    森林生态效益补偿</t>
  </si>
  <si>
    <t xml:space="preserve">    执法与监督</t>
  </si>
  <si>
    <t xml:space="preserve">    其他林业和草原支出</t>
  </si>
  <si>
    <t xml:space="preserve">  水利</t>
  </si>
  <si>
    <t xml:space="preserve">    水利行业业务管理</t>
  </si>
  <si>
    <t xml:space="preserve">    水利工程建设</t>
  </si>
  <si>
    <t xml:space="preserve">    水利工程运行与维护</t>
  </si>
  <si>
    <t xml:space="preserve">    水利执法监督</t>
  </si>
  <si>
    <t xml:space="preserve">    水土保持</t>
  </si>
  <si>
    <t xml:space="preserve">    水文测报</t>
  </si>
  <si>
    <t xml:space="preserve">    防汛</t>
  </si>
  <si>
    <t xml:space="preserve">    其他水利支出</t>
  </si>
  <si>
    <t xml:space="preserve">  扶贫</t>
  </si>
  <si>
    <t xml:space="preserve">    其他扶贫支出</t>
  </si>
  <si>
    <t xml:space="preserve">  普惠金融发展支出</t>
  </si>
  <si>
    <t xml:space="preserve">    创业担保贷款贴息</t>
  </si>
  <si>
    <t xml:space="preserve">    其他普惠金融发展支出</t>
  </si>
  <si>
    <t>十二、</t>
  </si>
  <si>
    <t>交通运输支出</t>
  </si>
  <si>
    <t xml:space="preserve">  公路水路运输</t>
  </si>
  <si>
    <t xml:space="preserve">    公路建设</t>
  </si>
  <si>
    <t xml:space="preserve">    公路养护</t>
  </si>
  <si>
    <t xml:space="preserve">    交通运输信息化建设</t>
  </si>
  <si>
    <t xml:space="preserve">    公路还贷专项</t>
  </si>
  <si>
    <t xml:space="preserve">    公路运输管理</t>
  </si>
  <si>
    <t xml:space="preserve">    其他公路水路运输支出</t>
  </si>
  <si>
    <t xml:space="preserve">  民用航空运输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</si>
  <si>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</si>
  <si>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</si>
  <si>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</si>
  <si>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</si>
  <si>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</si>
  <si>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</si>
  <si>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</si>
  <si>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</si>
  <si>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</si>
  <si>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</si>
  <si>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车辆购置税其他支出</t>
  </si>
  <si>
    <t xml:space="preserve">  其他交通运输支出(款)</t>
  </si>
  <si>
    <t xml:space="preserve">    公共交通运营补助</t>
  </si>
  <si>
    <t xml:space="preserve">    其他交通运输支出(项)</t>
  </si>
  <si>
    <t>十三、</t>
  </si>
  <si>
    <t>资源勘探工业信息等支出</t>
  </si>
  <si>
    <t xml:space="preserve">  建筑业</t>
  </si>
  <si>
    <t xml:space="preserve">    其他建筑业支出</t>
  </si>
  <si>
    <t xml:space="preserve">  工业和信息产业监管</t>
  </si>
  <si>
    <t xml:space="preserve">    无线电监管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</si>
  <si>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</si>
  <si>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</si>
  <si>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</si>
  <si>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</si>
  <si>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</si>
  <si>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</si>
  <si>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十四、</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</si>
  <si>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</si>
  <si>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</si>
  <si>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</si>
  <si>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</si>
  <si>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</si>
  <si>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</si>
  <si>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</si>
  <si>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十五、</t>
  </si>
  <si>
    <t>金融支出</t>
  </si>
  <si>
    <t xml:space="preserve">  金融部门行政支出</t>
  </si>
  <si>
    <t xml:space="preserve">    金融部门其他行政支出</t>
  </si>
  <si>
    <t xml:space="preserve">  金融部门监管支出</t>
  </si>
  <si>
    <t xml:space="preserve">    金融部门其他监管支出</t>
  </si>
  <si>
    <t xml:space="preserve">  金融发展支出</t>
  </si>
  <si>
    <t xml:space="preserve">    利息费用补贴支出</t>
  </si>
  <si>
    <t xml:space="preserve">    其他金融发展支出</t>
  </si>
  <si>
    <t xml:space="preserve">  其他金融支出(款)</t>
  </si>
  <si>
    <t xml:space="preserve">    其他金融支出(项)</t>
  </si>
  <si>
    <t xml:space="preserve">    重点企业贷款贴息</t>
  </si>
  <si>
    <t>十六、</t>
  </si>
  <si>
    <t>自然资源海洋气象等支出</t>
  </si>
  <si>
    <t xml:space="preserve">  自然资源事务</t>
  </si>
  <si>
    <t xml:space="preserve">    自然资源规划及管理</t>
  </si>
  <si>
    <t xml:space="preserve">    自然资源利用与保护</t>
  </si>
  <si>
    <t xml:space="preserve">    土地资源储备支出</t>
  </si>
  <si>
    <t>　　地质勘查与矿产资源管理</t>
  </si>
  <si>
    <t xml:space="preserve">    海洋战略规划与预警监测</t>
  </si>
  <si>
    <t xml:space="preserve">    其他自然资源事务支出</t>
  </si>
  <si>
    <t xml:space="preserve">  气象事务</t>
  </si>
  <si>
    <t xml:space="preserve">    气象事业机构</t>
  </si>
  <si>
    <t xml:space="preserve">    其他气象事务支出</t>
  </si>
  <si>
    <t xml:space="preserve">  其他自然资源海洋气象等支出(款)</t>
  </si>
  <si>
    <t xml:space="preserve">    其他自然资源海洋气象等支出(项)</t>
  </si>
  <si>
    <t>十七、</t>
  </si>
  <si>
    <t>住房保障支出</t>
  </si>
  <si>
    <t xml:space="preserve">  保障性安居工程支出</t>
  </si>
  <si>
    <t xml:space="preserve">    公共租赁住房</t>
  </si>
  <si>
    <t xml:space="preserve">    保障性住房租金补贴</t>
  </si>
  <si>
    <t xml:space="preserve">  住房改革支出</t>
  </si>
  <si>
    <t xml:space="preserve">    住房公积金</t>
  </si>
  <si>
    <t xml:space="preserve">    购房补贴</t>
  </si>
  <si>
    <t xml:space="preserve">  城乡社区住宅</t>
  </si>
  <si>
    <t xml:space="preserve">    住房公积金管理</t>
  </si>
  <si>
    <t xml:space="preserve">    其他城乡社区住宅支出</t>
  </si>
  <si>
    <t>十八、</t>
  </si>
  <si>
    <t>粮油物资储备支出</t>
  </si>
  <si>
    <t xml:space="preserve">  粮油事务</t>
  </si>
  <si>
    <t xml:space="preserve">    其他粮油事务支出</t>
  </si>
  <si>
    <t xml:space="preserve">  物资事务</t>
  </si>
  <si>
    <t xml:space="preserve">    其他物资事务支出</t>
  </si>
  <si>
    <t xml:space="preserve">  粮油储备</t>
  </si>
  <si>
    <t xml:space="preserve">    其他粮油储备支出</t>
  </si>
  <si>
    <t xml:space="preserve">  重要商品储备</t>
  </si>
  <si>
    <t xml:space="preserve">    肉类储备</t>
  </si>
  <si>
    <t xml:space="preserve">    食盐储备</t>
  </si>
  <si>
    <t>十九、</t>
  </si>
  <si>
    <t>灾害防治及应急管理支出</t>
  </si>
  <si>
    <t xml:space="preserve">  应急管理事务</t>
  </si>
  <si>
    <t xml:space="preserve">    安全监管</t>
  </si>
  <si>
    <t xml:space="preserve">    应急救援</t>
  </si>
  <si>
    <t xml:space="preserve">  消防事务</t>
  </si>
  <si>
    <t xml:space="preserve">    消防应急救援</t>
  </si>
  <si>
    <t xml:space="preserve">    其他消防事务支出</t>
  </si>
  <si>
    <t xml:space="preserve">  森林消防事务</t>
  </si>
  <si>
    <t xml:space="preserve">    其他森林消防事务支出</t>
  </si>
  <si>
    <t xml:space="preserve">  地震事务</t>
  </si>
  <si>
    <t xml:space="preserve">    地震监测</t>
  </si>
  <si>
    <t xml:space="preserve">  自然灾害防治</t>
  </si>
  <si>
    <t xml:space="preserve">    其他自然灾害防治支出</t>
  </si>
  <si>
    <t xml:space="preserve">  自然灾害救灾及恢复重建支出</t>
  </si>
  <si>
    <t xml:space="preserve">    自然灾害救灾补助</t>
  </si>
  <si>
    <t xml:space="preserve">  其他灾害防治及应急管理支出</t>
  </si>
  <si>
    <t>二十、</t>
  </si>
  <si>
    <t>其他支出(类)</t>
  </si>
  <si>
    <t xml:space="preserve">  其他支出(款)</t>
  </si>
  <si>
    <t xml:space="preserve">    其他支出(项)</t>
  </si>
  <si>
    <t>二十一、</t>
  </si>
  <si>
    <t>债务付息支出</t>
  </si>
  <si>
    <t xml:space="preserve">  地方政府一般债务付息支出</t>
  </si>
  <si>
    <t xml:space="preserve">    地方政府一般债券付息支出</t>
  </si>
  <si>
    <t>二十二、</t>
  </si>
  <si>
    <t>债务发行费用支出</t>
  </si>
  <si>
    <t xml:space="preserve">  地方政府一般债务发行费用支出</t>
  </si>
  <si>
    <t>经济分类科目代码</t>
  </si>
  <si>
    <t>经济分类科目名称</t>
  </si>
  <si>
    <t>调整预算数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</si>
  <si>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</si>
  <si>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</si>
  <si>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</si>
  <si>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</si>
  <si>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</si>
  <si>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</si>
  <si>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</si>
  <si>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</si>
  <si>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</si>
  <si>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</si>
  <si>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</si>
  <si>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</si>
  <si>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</si>
  <si>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</si>
  <si>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</si>
  <si>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</si>
  <si>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</si>
  <si>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</si>
  <si>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</si>
  <si>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</si>
  <si>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</si>
  <si>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</si>
  <si>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</si>
  <si>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</si>
  <si>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</si>
  <si>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</si>
  <si>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</si>
  <si>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</si>
  <si>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</si>
  <si>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</si>
  <si>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</si>
  <si>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</si>
  <si>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</si>
  <si>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</si>
  <si>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</si>
  <si>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</si>
  <si>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</si>
  <si>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</si>
  <si>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</si>
  <si>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</si>
  <si>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</si>
  <si>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</si>
  <si>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</si>
  <si>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</si>
  <si>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</si>
  <si>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</si>
  <si>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</si>
  <si>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</si>
  <si>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</si>
  <si>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</si>
  <si>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</si>
  <si>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</si>
  <si>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</si>
  <si>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</si>
  <si>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</si>
  <si>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</si>
  <si>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</si>
  <si>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</si>
  <si>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上年决算数</t>
  </si>
  <si>
    <t>预算调整数</t>
  </si>
  <si>
    <t>与上年决算数比增减额</t>
  </si>
  <si>
    <t>与预算调整数比增减额</t>
  </si>
  <si>
    <t>决算数与预算调整数
增减说明</t>
  </si>
  <si>
    <t>主要是：本级行政事业各部门单位贯彻落实“厉行节约、反对浪费”和过紧日子要求，压减部门运转经费，年终市级资金结余全部收回总预算统筹使用。</t>
  </si>
  <si>
    <t>主要是省下达民兵训练补助0.05亿元。</t>
  </si>
  <si>
    <t>主要是收回未能按进度支出资金0.5亿元。</t>
  </si>
  <si>
    <t>主要是省年底前下达汕头大学东校区建设项目补助资金1.6亿元当年度形成支出等。</t>
  </si>
  <si>
    <t>主要是省下达粤东粤西粤北地区人才发展帮扶计划资金0.2亿元结转下年支出。</t>
  </si>
  <si>
    <t>主要是：一是省下达第三届亚青会赛事运营项目2020年补助经费3亿元转列支出；二是收回未能按进度支出资金0.5亿元。</t>
  </si>
  <si>
    <t>主要是收回事业单位改企、改制、改革专项经费等结余资金0.5亿元。</t>
  </si>
  <si>
    <t>主要是省下达新冠肺炎疫情防控中央补助结算资金0.1亿元。</t>
  </si>
  <si>
    <t>主要是新能源汽车推广应用清算资金0.5亿元。</t>
  </si>
  <si>
    <t>主要是中心城区路网改造等市政道路项目1.7亿元、省补助资金安排新溪污水处理厂二期（龙珠迁建）项目0.5亿元、海滨路东延二期及滨海空间新建工程-海滨路（黄山路-东海岸大道）先行启动段工程0.3亿元等。</t>
  </si>
  <si>
    <t>主要是调整练江水闸重建工程项目0.08亿元，转列本级农林水支出。</t>
  </si>
  <si>
    <t>主要是收回促进经济高质量发展专项资金（国际航线拓展专项资金）等年内无需支出项目0.3亿元。</t>
  </si>
  <si>
    <t>十三、工业商业金融等</t>
  </si>
  <si>
    <t>主要是汕特联社改制资金6亿元根据实际执行情况转列公共预算支出。</t>
  </si>
  <si>
    <t>主要是收回市级项目结余资金0.08亿元。</t>
  </si>
  <si>
    <t>主要是收回2020年住房公积金和住房改革补贴下半年基数调整增资经费等项目结余资金0.06亿元。</t>
  </si>
  <si>
    <t>主要是收回消防指挥中心升级改造费用市级项目结余资金150万元。</t>
  </si>
  <si>
    <t>主要是按实际情况支付政府债务利息及债券发行费。</t>
  </si>
  <si>
    <t>主要是汕头市旅游投资有限公司新增注册资本财政增资部分0.9亿元年终结余收回总预算统筹。</t>
  </si>
  <si>
    <t xml:space="preserve"> 单位：万元  </t>
  </si>
  <si>
    <t>增减额</t>
  </si>
  <si>
    <t>主要国有土地出让收入资金减少1.6亿元，汕特联社改制资金6亿元根据实际执行情况转列公共预算支出，相应减少支出。</t>
  </si>
  <si>
    <t>主要是按省的通知，支付政府债务利息及债券发行费。</t>
  </si>
  <si>
    <t>主要根据根据事权与支出责任划分收回原补助区县汕头幼儿师范高等专科学校建设项目资金转为线上支出。</t>
  </si>
  <si>
    <t>主要是省下达2020年抗疫特别国债资金（企业技术改造）0.06亿元、第三届亚青会比赛场馆（场地）建设改造项目2020年资金0.02亿元。</t>
  </si>
</sst>
</file>

<file path=xl/styles.xml><?xml version="1.0" encoding="utf-8"?>
<styleSheet xmlns="http://schemas.openxmlformats.org/spreadsheetml/2006/main">
  <numFmts count="17">
    <numFmt numFmtId="176" formatCode="_([$€-2]* #,##0.0_);_([$€-2]* \(#,##0.0\);_([$€-2]* &quot;-&quot;??_)"/>
    <numFmt numFmtId="177" formatCode="0.0_ "/>
    <numFmt numFmtId="43" formatCode="_ * #,##0.00_ ;_ * \-#,##0.00_ ;_ * &quot;-&quot;??_ ;_ @_ "/>
    <numFmt numFmtId="178" formatCode="_([$€-2]* #,##0.00_);_([$€-2]* \(#,##0.00\);_([$€-2]* &quot;-&quot;??_)"/>
    <numFmt numFmtId="41" formatCode="_ * #,##0_ ;_ * \-#,##0_ ;_ * &quot;-&quot;_ ;_ @_ "/>
    <numFmt numFmtId="42" formatCode="_ &quot;￥&quot;* #,##0_ ;_ &quot;￥&quot;* \-#,##0_ ;_ &quot;￥&quot;* &quot;-&quot;_ ;_ @_ "/>
    <numFmt numFmtId="179" formatCode="0.0"/>
    <numFmt numFmtId="44" formatCode="_ &quot;￥&quot;* #,##0.00_ ;_ &quot;￥&quot;* \-#,##0.00_ ;_ &quot;￥&quot;* &quot;-&quot;??_ ;_ @_ "/>
    <numFmt numFmtId="180" formatCode="0_);[Red]\(0\)"/>
    <numFmt numFmtId="181" formatCode="0.00_ "/>
    <numFmt numFmtId="182" formatCode="_ * #,##0_ ;_ * \-#,##0_ ;_ * &quot;-&quot;??_ ;_ @_ "/>
    <numFmt numFmtId="183" formatCode="_ * #,##0.0_ ;_ * \-#,##0.0_ ;_ * &quot;-&quot;??_ ;_ @_ "/>
    <numFmt numFmtId="184" formatCode="0.0%"/>
    <numFmt numFmtId="185" formatCode="0_ "/>
    <numFmt numFmtId="186" formatCode="#,##0_ "/>
    <numFmt numFmtId="187" formatCode="_ * #,##0.0_ ;_ * \-#,##0.0_ ;_ * &quot;-&quot;??.0_ ;_ @_ "/>
    <numFmt numFmtId="188" formatCode="0.00_);[Red]\(0.00\)"/>
  </numFmts>
  <fonts count="70">
    <font>
      <sz val="11"/>
      <color theme="1"/>
      <name val="宋体"/>
      <charset val="134"/>
      <scheme val="minor"/>
    </font>
    <font>
      <sz val="17"/>
      <name val="方正小标宋简体"/>
      <charset val="134"/>
    </font>
    <font>
      <b/>
      <sz val="8.5"/>
      <name val="仿宋_GB2312"/>
      <charset val="134"/>
    </font>
    <font>
      <b/>
      <sz val="9"/>
      <name val="宋体"/>
      <charset val="134"/>
    </font>
    <font>
      <sz val="12"/>
      <name val="宋体"/>
      <charset val="134"/>
    </font>
    <font>
      <sz val="24"/>
      <name val="方正小标宋简体"/>
      <charset val="134"/>
    </font>
    <font>
      <sz val="36"/>
      <name val="黑体"/>
      <charset val="134"/>
    </font>
    <font>
      <b/>
      <sz val="11"/>
      <name val="宋体"/>
      <charset val="134"/>
    </font>
    <font>
      <sz val="14"/>
      <name val="宋体"/>
      <charset val="134"/>
    </font>
    <font>
      <sz val="14"/>
      <color theme="1"/>
      <name val="宋体"/>
      <charset val="134"/>
      <scheme val="minor"/>
    </font>
    <font>
      <b/>
      <sz val="24"/>
      <name val="宋体"/>
      <charset val="134"/>
    </font>
    <font>
      <b/>
      <sz val="12"/>
      <name val="宋体"/>
      <charset val="134"/>
    </font>
    <font>
      <b/>
      <sz val="11"/>
      <color theme="1"/>
      <name val="宋体"/>
      <charset val="134"/>
      <scheme val="minor"/>
    </font>
    <font>
      <sz val="18"/>
      <color theme="1"/>
      <name val="方正小标宋简体"/>
      <charset val="134"/>
    </font>
    <font>
      <b/>
      <sz val="10"/>
      <color theme="1"/>
      <name val="宋体"/>
      <charset val="134"/>
      <scheme val="minor"/>
    </font>
    <font>
      <sz val="10"/>
      <color theme="1"/>
      <name val="宋体"/>
      <charset val="134"/>
      <scheme val="minor"/>
    </font>
    <font>
      <sz val="18"/>
      <name val="方正小标宋简体"/>
      <charset val="134"/>
    </font>
    <font>
      <sz val="10"/>
      <name val="宋体"/>
      <charset val="134"/>
    </font>
    <font>
      <b/>
      <sz val="10"/>
      <name val="宋体"/>
      <charset val="134"/>
    </font>
    <font>
      <sz val="22"/>
      <name val="方正小标宋简体"/>
      <charset val="134"/>
    </font>
    <font>
      <b/>
      <sz val="8"/>
      <name val="宋体"/>
      <charset val="134"/>
    </font>
    <font>
      <sz val="12"/>
      <name val="Times New Roman"/>
      <charset val="134"/>
    </font>
    <font>
      <sz val="11"/>
      <color theme="1"/>
      <name val="Times New Roman"/>
      <charset val="134"/>
    </font>
    <font>
      <sz val="16"/>
      <name val="Times New Roman"/>
      <charset val="134"/>
    </font>
    <font>
      <sz val="28"/>
      <name val="Times New Roman"/>
      <charset val="134"/>
    </font>
    <font>
      <sz val="10"/>
      <name val="Times New Roman"/>
      <charset val="134"/>
    </font>
    <font>
      <sz val="16"/>
      <name val="宋体"/>
      <charset val="134"/>
    </font>
    <font>
      <b/>
      <sz val="16"/>
      <name val="Times New Roman"/>
      <charset val="134"/>
    </font>
    <font>
      <sz val="16"/>
      <color rgb="FFFF0000"/>
      <name val="Times New Roman"/>
      <charset val="134"/>
    </font>
    <font>
      <sz val="20"/>
      <name val="Times New Roman"/>
      <charset val="134"/>
    </font>
    <font>
      <sz val="14"/>
      <name val="Times New Roman"/>
      <charset val="134"/>
    </font>
    <font>
      <b/>
      <sz val="7.5"/>
      <name val="宋体"/>
      <charset val="134"/>
    </font>
    <font>
      <b/>
      <sz val="7.5"/>
      <name val="仿宋_GB2312"/>
      <charset val="134"/>
    </font>
    <font>
      <sz val="7.5"/>
      <name val="宋体"/>
      <charset val="134"/>
      <scheme val="minor"/>
    </font>
    <font>
      <sz val="11"/>
      <name val="宋体"/>
      <charset val="134"/>
      <scheme val="minor"/>
    </font>
    <font>
      <sz val="7.5"/>
      <name val="宋体"/>
      <charset val="134"/>
    </font>
    <font>
      <sz val="7"/>
      <name val="宋体"/>
      <charset val="134"/>
    </font>
    <font>
      <sz val="6"/>
      <name val="宋体"/>
      <charset val="134"/>
    </font>
    <font>
      <sz val="17"/>
      <name val="宋体"/>
      <charset val="134"/>
      <scheme val="minor"/>
    </font>
    <font>
      <sz val="17"/>
      <name val="宋体"/>
      <charset val="134"/>
    </font>
    <font>
      <sz val="22"/>
      <color indexed="8"/>
      <name val="黑体"/>
      <charset val="134"/>
    </font>
    <font>
      <sz val="11"/>
      <color indexed="8"/>
      <name val="宋体"/>
      <charset val="134"/>
    </font>
    <font>
      <sz val="16"/>
      <color indexed="8"/>
      <name val="宋体"/>
      <charset val="134"/>
    </font>
    <font>
      <sz val="14"/>
      <color indexed="8"/>
      <name val="宋体"/>
      <charset val="134"/>
    </font>
    <font>
      <sz val="11"/>
      <color theme="1"/>
      <name val="黑体"/>
      <charset val="134"/>
    </font>
    <font>
      <sz val="24"/>
      <color rgb="FF000000"/>
      <name val="方正小标宋简体"/>
      <charset val="134"/>
    </font>
    <font>
      <sz val="11"/>
      <color indexed="8"/>
      <name val="楷体"/>
      <charset val="134"/>
    </font>
    <font>
      <sz val="11"/>
      <color rgb="FFFF0000"/>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28"/>
      <name val="方正小标宋简体"/>
      <charset val="134"/>
    </font>
    <font>
      <b/>
      <sz val="16"/>
      <name val="宋体"/>
      <charset val="134"/>
    </font>
    <font>
      <sz val="9"/>
      <name val="宋体"/>
      <charset val="134"/>
    </font>
    <font>
      <b/>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thin">
        <color indexed="8"/>
      </top>
      <bottom style="thin">
        <color indexed="8"/>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top/>
      <bottom/>
      <diagonal/>
    </border>
    <border>
      <left style="double">
        <color auto="1"/>
      </left>
      <right style="thin">
        <color auto="1"/>
      </right>
      <top style="thin">
        <color auto="1"/>
      </top>
      <bottom/>
      <diagonal/>
    </border>
    <border>
      <left style="thin">
        <color auto="1"/>
      </left>
      <right/>
      <top/>
      <bottom style="medium">
        <color auto="1"/>
      </bottom>
      <diagonal/>
    </border>
    <border>
      <left style="double">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51" fillId="11" borderId="0" applyNumberFormat="0" applyBorder="0" applyAlignment="0" applyProtection="0">
      <alignment vertical="center"/>
    </xf>
    <xf numFmtId="0" fontId="53" fillId="12" borderId="4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1" fillId="9" borderId="0" applyNumberFormat="0" applyBorder="0" applyAlignment="0" applyProtection="0">
      <alignment vertical="center"/>
    </xf>
    <xf numFmtId="0" fontId="50" fillId="7" borderId="0" applyNumberFormat="0" applyBorder="0" applyAlignment="0" applyProtection="0">
      <alignment vertical="center"/>
    </xf>
    <xf numFmtId="43" fontId="0" fillId="0" borderId="0" applyFont="0" applyFill="0" applyBorder="0" applyAlignment="0" applyProtection="0">
      <alignment vertical="center"/>
    </xf>
    <xf numFmtId="0" fontId="49" fillId="14"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5" borderId="42" applyNumberFormat="0" applyFont="0" applyAlignment="0" applyProtection="0">
      <alignment vertical="center"/>
    </xf>
    <xf numFmtId="0" fontId="49" fillId="6" borderId="0" applyNumberFormat="0" applyBorder="0" applyAlignment="0" applyProtection="0">
      <alignment vertical="center"/>
    </xf>
    <xf numFmtId="0" fontId="6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55" fillId="0" borderId="45" applyNumberFormat="0" applyFill="0" applyAlignment="0" applyProtection="0">
      <alignment vertical="center"/>
    </xf>
    <xf numFmtId="0" fontId="57" fillId="0" borderId="45" applyNumberFormat="0" applyFill="0" applyAlignment="0" applyProtection="0">
      <alignment vertical="center"/>
    </xf>
    <xf numFmtId="0" fontId="49" fillId="13" borderId="0" applyNumberFormat="0" applyBorder="0" applyAlignment="0" applyProtection="0">
      <alignment vertical="center"/>
    </xf>
    <xf numFmtId="0" fontId="60" fillId="0" borderId="48" applyNumberFormat="0" applyFill="0" applyAlignment="0" applyProtection="0">
      <alignment vertical="center"/>
    </xf>
    <xf numFmtId="0" fontId="49" fillId="19" borderId="0" applyNumberFormat="0" applyBorder="0" applyAlignment="0" applyProtection="0">
      <alignment vertical="center"/>
    </xf>
    <xf numFmtId="0" fontId="63" fillId="17" borderId="47" applyNumberFormat="0" applyAlignment="0" applyProtection="0">
      <alignment vertical="center"/>
    </xf>
    <xf numFmtId="0" fontId="64" fillId="17" borderId="44" applyNumberFormat="0" applyAlignment="0" applyProtection="0">
      <alignment vertical="center"/>
    </xf>
    <xf numFmtId="0" fontId="61" fillId="16" borderId="46" applyNumberFormat="0" applyAlignment="0" applyProtection="0">
      <alignment vertical="center"/>
    </xf>
    <xf numFmtId="0" fontId="51" fillId="21" borderId="0" applyNumberFormat="0" applyBorder="0" applyAlignment="0" applyProtection="0">
      <alignment vertical="center"/>
    </xf>
    <xf numFmtId="0" fontId="49" fillId="22" borderId="0" applyNumberFormat="0" applyBorder="0" applyAlignment="0" applyProtection="0">
      <alignment vertical="center"/>
    </xf>
    <xf numFmtId="0" fontId="48" fillId="0" borderId="41" applyNumberFormat="0" applyFill="0" applyAlignment="0" applyProtection="0">
      <alignment vertical="center"/>
    </xf>
    <xf numFmtId="0" fontId="4" fillId="0" borderId="0"/>
    <xf numFmtId="0" fontId="52" fillId="0" borderId="43" applyNumberFormat="0" applyFill="0" applyAlignment="0" applyProtection="0">
      <alignment vertical="center"/>
    </xf>
    <xf numFmtId="0" fontId="65" fillId="25" borderId="0" applyNumberFormat="0" applyBorder="0" applyAlignment="0" applyProtection="0">
      <alignment vertical="center"/>
    </xf>
    <xf numFmtId="0" fontId="54" fillId="15" borderId="0" applyNumberFormat="0" applyBorder="0" applyAlignment="0" applyProtection="0">
      <alignment vertical="center"/>
    </xf>
    <xf numFmtId="0" fontId="51" fillId="26" borderId="0" applyNumberFormat="0" applyBorder="0" applyAlignment="0" applyProtection="0">
      <alignment vertical="center"/>
    </xf>
    <xf numFmtId="0" fontId="49" fillId="24" borderId="0" applyNumberFormat="0" applyBorder="0" applyAlignment="0" applyProtection="0">
      <alignment vertical="center"/>
    </xf>
    <xf numFmtId="0" fontId="51" fillId="10" borderId="0" applyNumberFormat="0" applyBorder="0" applyAlignment="0" applyProtection="0">
      <alignment vertical="center"/>
    </xf>
    <xf numFmtId="0" fontId="51" fillId="8" borderId="0" applyNumberFormat="0" applyBorder="0" applyAlignment="0" applyProtection="0">
      <alignment vertical="center"/>
    </xf>
    <xf numFmtId="178" fontId="4" fillId="0" borderId="0"/>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49" fillId="23" borderId="0" applyNumberFormat="0" applyBorder="0" applyAlignment="0" applyProtection="0">
      <alignment vertical="center"/>
    </xf>
    <xf numFmtId="0" fontId="49" fillId="30" borderId="0" applyNumberFormat="0" applyBorder="0" applyAlignment="0" applyProtection="0">
      <alignment vertical="center"/>
    </xf>
    <xf numFmtId="0" fontId="51" fillId="20" borderId="0" applyNumberFormat="0" applyBorder="0" applyAlignment="0" applyProtection="0">
      <alignment vertical="center"/>
    </xf>
    <xf numFmtId="0" fontId="51"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49" fillId="35" borderId="0" applyNumberFormat="0" applyBorder="0" applyAlignment="0" applyProtection="0">
      <alignment vertical="center"/>
    </xf>
    <xf numFmtId="0" fontId="49" fillId="29" borderId="0" applyNumberFormat="0" applyBorder="0" applyAlignment="0" applyProtection="0">
      <alignment vertical="center"/>
    </xf>
    <xf numFmtId="0" fontId="51" fillId="31" borderId="0" applyNumberFormat="0" applyBorder="0" applyAlignment="0" applyProtection="0">
      <alignment vertical="center"/>
    </xf>
    <xf numFmtId="0" fontId="49" fillId="18" borderId="0" applyNumberFormat="0" applyBorder="0" applyAlignment="0" applyProtection="0">
      <alignment vertical="center"/>
    </xf>
    <xf numFmtId="178" fontId="4" fillId="0" borderId="0">
      <alignment vertical="center"/>
    </xf>
    <xf numFmtId="43" fontId="0" fillId="0" borderId="0" applyFont="0" applyFill="0" applyBorder="0" applyAlignment="0" applyProtection="0">
      <alignment vertical="center"/>
    </xf>
  </cellStyleXfs>
  <cellXfs count="349">
    <xf numFmtId="0" fontId="0" fillId="0" borderId="0" xfId="0">
      <alignment vertical="center"/>
    </xf>
    <xf numFmtId="3" fontId="1" fillId="2" borderId="0" xfId="0" applyNumberFormat="1" applyFont="1" applyFill="1" applyBorder="1" applyAlignment="1">
      <alignment vertical="center" wrapText="1"/>
    </xf>
    <xf numFmtId="3" fontId="2" fillId="2" borderId="0" xfId="0" applyNumberFormat="1" applyFont="1" applyFill="1" applyBorder="1" applyAlignment="1">
      <alignment vertical="center" wrapText="1"/>
    </xf>
    <xf numFmtId="3" fontId="3" fillId="2" borderId="0" xfId="0" applyNumberFormat="1" applyFont="1" applyFill="1" applyBorder="1" applyAlignment="1">
      <alignment vertical="center" wrapText="1"/>
    </xf>
    <xf numFmtId="177" fontId="3" fillId="2" borderId="0" xfId="0" applyNumberFormat="1" applyFont="1" applyFill="1" applyBorder="1" applyAlignment="1">
      <alignment vertical="center" wrapText="1"/>
    </xf>
    <xf numFmtId="180" fontId="3" fillId="2" borderId="0" xfId="0" applyNumberFormat="1" applyFont="1" applyFill="1" applyBorder="1" applyAlignment="1">
      <alignment vertical="center" wrapText="1"/>
    </xf>
    <xf numFmtId="0" fontId="0" fillId="0" borderId="0" xfId="0" applyFont="1" applyFill="1" applyBorder="1" applyAlignment="1">
      <alignment vertical="center"/>
    </xf>
    <xf numFmtId="3" fontId="4" fillId="2" borderId="0" xfId="0" applyNumberFormat="1" applyFont="1" applyFill="1" applyBorder="1" applyAlignment="1">
      <alignment vertical="center" wrapText="1"/>
    </xf>
    <xf numFmtId="3" fontId="5" fillId="0" borderId="0" xfId="0" applyNumberFormat="1" applyFont="1" applyFill="1" applyBorder="1" applyAlignment="1">
      <alignment horizontal="center" vertical="center"/>
    </xf>
    <xf numFmtId="3" fontId="6" fillId="0" borderId="0" xfId="0" applyNumberFormat="1" applyFont="1" applyFill="1" applyBorder="1" applyAlignment="1">
      <alignment vertical="center"/>
    </xf>
    <xf numFmtId="3" fontId="7" fillId="0" borderId="0" xfId="0" applyNumberFormat="1" applyFont="1" applyFill="1" applyBorder="1" applyAlignment="1">
      <alignment vertical="center"/>
    </xf>
    <xf numFmtId="180" fontId="7" fillId="0" borderId="0" xfId="0" applyNumberFormat="1" applyFont="1" applyFill="1" applyBorder="1" applyAlignment="1">
      <alignment vertical="center"/>
    </xf>
    <xf numFmtId="1" fontId="8" fillId="0" borderId="0" xfId="39" applyNumberFormat="1" applyFont="1" applyFill="1" applyBorder="1" applyAlignment="1">
      <alignment horizontal="right" vertical="center"/>
    </xf>
    <xf numFmtId="3" fontId="8" fillId="0" borderId="1"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81" fontId="8" fillId="2" borderId="4" xfId="0" applyNumberFormat="1" applyFont="1" applyFill="1" applyBorder="1" applyAlignment="1">
      <alignment horizontal="left" vertical="center" wrapText="1"/>
    </xf>
    <xf numFmtId="182" fontId="8" fillId="2" borderId="5" xfId="8" applyNumberFormat="1" applyFont="1" applyFill="1" applyBorder="1" applyAlignment="1">
      <alignment horizontal="right" vertical="center" wrapText="1"/>
    </xf>
    <xf numFmtId="182" fontId="8" fillId="3" borderId="5" xfId="8" applyNumberFormat="1" applyFont="1" applyFill="1" applyBorder="1" applyAlignment="1">
      <alignment horizontal="right" vertical="center" wrapText="1"/>
    </xf>
    <xf numFmtId="183" fontId="8" fillId="2" borderId="5" xfId="8" applyNumberFormat="1" applyFont="1" applyFill="1" applyBorder="1" applyAlignment="1">
      <alignment horizontal="right" vertical="center" wrapText="1" shrinkToFit="1"/>
    </xf>
    <xf numFmtId="0" fontId="9" fillId="0" borderId="6" xfId="0" applyFont="1" applyFill="1" applyBorder="1" applyAlignment="1">
      <alignment vertical="center" wrapText="1"/>
    </xf>
    <xf numFmtId="3" fontId="10" fillId="2" borderId="0" xfId="0" applyNumberFormat="1" applyFont="1" applyFill="1" applyBorder="1" applyAlignment="1">
      <alignment vertical="center" wrapText="1"/>
    </xf>
    <xf numFmtId="0" fontId="9" fillId="0" borderId="6" xfId="0" applyFont="1" applyFill="1" applyBorder="1" applyAlignment="1">
      <alignment vertical="center"/>
    </xf>
    <xf numFmtId="3" fontId="8" fillId="2" borderId="7" xfId="0" applyNumberFormat="1" applyFont="1" applyFill="1" applyBorder="1" applyAlignment="1">
      <alignment horizontal="center" vertical="center" wrapText="1"/>
    </xf>
    <xf numFmtId="182" fontId="8" fillId="2" borderId="8" xfId="8" applyNumberFormat="1" applyFont="1" applyFill="1" applyBorder="1" applyAlignment="1">
      <alignment horizontal="right" vertical="center" wrapText="1"/>
    </xf>
    <xf numFmtId="182" fontId="8" fillId="3" borderId="8" xfId="8" applyNumberFormat="1" applyFont="1" applyFill="1" applyBorder="1" applyAlignment="1">
      <alignment horizontal="right" vertical="center" wrapText="1"/>
    </xf>
    <xf numFmtId="183" fontId="8" fillId="2" borderId="8" xfId="8" applyNumberFormat="1" applyFont="1" applyFill="1" applyBorder="1" applyAlignment="1">
      <alignment horizontal="right" vertical="center" wrapText="1" shrinkToFit="1"/>
    </xf>
    <xf numFmtId="0" fontId="9" fillId="0" borderId="9" xfId="0" applyFont="1" applyFill="1" applyBorder="1" applyAlignment="1">
      <alignment vertical="center"/>
    </xf>
    <xf numFmtId="177" fontId="11" fillId="2" borderId="0" xfId="0" applyNumberFormat="1" applyFont="1" applyFill="1" applyBorder="1" applyAlignment="1">
      <alignment vertical="center" wrapText="1"/>
    </xf>
    <xf numFmtId="180" fontId="11" fillId="2" borderId="0" xfId="0" applyNumberFormat="1" applyFont="1" applyFill="1" applyBorder="1" applyAlignment="1">
      <alignment vertical="center" wrapText="1"/>
    </xf>
    <xf numFmtId="178" fontId="4" fillId="2" borderId="0" xfId="0" applyNumberFormat="1" applyFont="1" applyFill="1" applyBorder="1" applyAlignment="1"/>
    <xf numFmtId="178" fontId="4" fillId="2" borderId="0" xfId="0" applyNumberFormat="1" applyFont="1" applyFill="1" applyBorder="1" applyAlignment="1">
      <alignment horizontal="left"/>
    </xf>
    <xf numFmtId="184" fontId="5" fillId="2" borderId="0" xfId="0" applyNumberFormat="1"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3" fontId="5" fillId="2" borderId="0" xfId="0" applyNumberFormat="1" applyFont="1" applyFill="1" applyBorder="1" applyAlignment="1">
      <alignment horizontal="left" vertical="center" wrapText="1"/>
    </xf>
    <xf numFmtId="177" fontId="4" fillId="2" borderId="0" xfId="0" applyNumberFormat="1" applyFont="1" applyFill="1" applyBorder="1" applyAlignment="1">
      <alignment horizontal="right" vertical="center" wrapText="1"/>
    </xf>
    <xf numFmtId="3" fontId="8" fillId="2" borderId="1" xfId="0" applyNumberFormat="1" applyFont="1" applyFill="1" applyBorder="1" applyAlignment="1">
      <alignment horizontal="center" vertical="center" wrapText="1"/>
    </xf>
    <xf numFmtId="3" fontId="8" fillId="2" borderId="10" xfId="0" applyNumberFormat="1" applyFont="1" applyFill="1" applyBorder="1" applyAlignment="1">
      <alignment horizontal="center" vertical="center" wrapText="1"/>
    </xf>
    <xf numFmtId="185" fontId="8" fillId="2" borderId="2" xfId="0" applyNumberFormat="1" applyFont="1" applyFill="1" applyBorder="1" applyAlignment="1">
      <alignment horizontal="center" vertical="center" wrapText="1"/>
    </xf>
    <xf numFmtId="185" fontId="8" fillId="3" borderId="2" xfId="0" applyNumberFormat="1" applyFont="1" applyFill="1" applyBorder="1" applyAlignment="1">
      <alignment horizontal="center" vertical="center" wrapText="1"/>
    </xf>
    <xf numFmtId="185" fontId="8" fillId="3" borderId="3" xfId="0" applyNumberFormat="1" applyFont="1" applyFill="1" applyBorder="1" applyAlignment="1">
      <alignment horizontal="center" vertical="center" wrapText="1"/>
    </xf>
    <xf numFmtId="181" fontId="8" fillId="3" borderId="4" xfId="0" applyNumberFormat="1" applyFont="1" applyFill="1" applyBorder="1" applyAlignment="1">
      <alignment horizontal="left" vertical="center" wrapText="1" shrinkToFit="1"/>
    </xf>
    <xf numFmtId="186" fontId="8" fillId="3" borderId="11" xfId="8" applyNumberFormat="1" applyFont="1" applyFill="1" applyBorder="1" applyAlignment="1">
      <alignment horizontal="right" vertical="center" wrapText="1" shrinkToFit="1"/>
    </xf>
    <xf numFmtId="186" fontId="8" fillId="3" borderId="5" xfId="8" applyNumberFormat="1" applyFont="1" applyFill="1" applyBorder="1" applyAlignment="1">
      <alignment horizontal="right" vertical="center" wrapText="1" shrinkToFit="1"/>
    </xf>
    <xf numFmtId="182" fontId="8" fillId="2" borderId="5" xfId="8" applyNumberFormat="1" applyFont="1" applyFill="1" applyBorder="1" applyAlignment="1">
      <alignment horizontal="right" vertical="center" wrapText="1" shrinkToFit="1"/>
    </xf>
    <xf numFmtId="178" fontId="8" fillId="2" borderId="6" xfId="0" applyNumberFormat="1" applyFont="1" applyFill="1" applyBorder="1" applyAlignment="1">
      <alignment horizontal="left" vertical="center" wrapText="1"/>
    </xf>
    <xf numFmtId="186" fontId="8" fillId="3" borderId="5" xfId="8" applyNumberFormat="1" applyFont="1" applyFill="1" applyBorder="1" applyAlignment="1" applyProtection="1">
      <alignment horizontal="right" vertical="center" wrapText="1" shrinkToFit="1"/>
    </xf>
    <xf numFmtId="181" fontId="8" fillId="3" borderId="4" xfId="0" applyNumberFormat="1" applyFont="1" applyFill="1" applyBorder="1" applyAlignment="1">
      <alignment horizontal="left" vertical="center" shrinkToFit="1"/>
    </xf>
    <xf numFmtId="181" fontId="8" fillId="3" borderId="12" xfId="0" applyNumberFormat="1" applyFont="1" applyFill="1" applyBorder="1" applyAlignment="1">
      <alignment horizontal="left" vertical="center" shrinkToFit="1"/>
    </xf>
    <xf numFmtId="178" fontId="8" fillId="2" borderId="13" xfId="0" applyNumberFormat="1" applyFont="1" applyFill="1" applyBorder="1" applyAlignment="1">
      <alignment horizontal="left" vertical="center" wrapText="1"/>
    </xf>
    <xf numFmtId="181" fontId="8" fillId="3" borderId="14" xfId="0" applyNumberFormat="1" applyFont="1" applyFill="1" applyBorder="1" applyAlignment="1">
      <alignment horizontal="left" vertical="center" shrinkToFit="1"/>
    </xf>
    <xf numFmtId="182" fontId="8" fillId="2" borderId="11" xfId="8" applyNumberFormat="1" applyFont="1" applyFill="1" applyBorder="1" applyAlignment="1">
      <alignment horizontal="right" vertical="center" wrapText="1" shrinkToFit="1"/>
    </xf>
    <xf numFmtId="181" fontId="8" fillId="3" borderId="7" xfId="0" applyNumberFormat="1" applyFont="1" applyFill="1" applyBorder="1" applyAlignment="1">
      <alignment horizontal="center" vertical="center" wrapText="1" shrinkToFit="1"/>
    </xf>
    <xf numFmtId="186" fontId="8" fillId="3" borderId="8" xfId="8" applyNumberFormat="1" applyFont="1" applyFill="1" applyBorder="1" applyAlignment="1">
      <alignment horizontal="right" vertical="center" wrapText="1" shrinkToFit="1"/>
    </xf>
    <xf numFmtId="182" fontId="8" fillId="2" borderId="8" xfId="8" applyNumberFormat="1" applyFont="1" applyFill="1" applyBorder="1" applyAlignment="1">
      <alignment horizontal="right" vertical="center" wrapText="1" shrinkToFit="1"/>
    </xf>
    <xf numFmtId="178" fontId="8" fillId="2" borderId="9" xfId="0" applyNumberFormat="1" applyFont="1" applyFill="1" applyBorder="1" applyAlignment="1">
      <alignment horizontal="left" vertical="center" wrapText="1"/>
    </xf>
    <xf numFmtId="0" fontId="0" fillId="0" borderId="0" xfId="0" applyFont="1" applyFill="1" applyBorder="1" applyAlignment="1">
      <alignment vertical="center" wrapText="1"/>
    </xf>
    <xf numFmtId="181" fontId="4" fillId="2" borderId="0" xfId="0" applyNumberFormat="1" applyFont="1" applyFill="1" applyBorder="1" applyAlignment="1"/>
    <xf numFmtId="178" fontId="4" fillId="2" borderId="0" xfId="0" applyNumberFormat="1" applyFont="1" applyFill="1" applyBorder="1" applyAlignment="1">
      <alignment vertical="top"/>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horizontal="center" vertical="center" wrapText="1"/>
    </xf>
    <xf numFmtId="0" fontId="14" fillId="0" borderId="5" xfId="0" applyFont="1" applyBorder="1" applyAlignment="1">
      <alignment horizontal="center" vertical="center" wrapText="1"/>
    </xf>
    <xf numFmtId="182" fontId="14" fillId="0" borderId="5" xfId="8" applyNumberFormat="1" applyFont="1" applyBorder="1" applyAlignment="1">
      <alignment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182" fontId="15" fillId="0" borderId="5" xfId="8" applyNumberFormat="1" applyFont="1" applyBorder="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right" vertical="center"/>
    </xf>
    <xf numFmtId="0" fontId="18" fillId="3" borderId="5" xfId="0" applyNumberFormat="1" applyFont="1" applyFill="1" applyBorder="1" applyAlignment="1" applyProtection="1">
      <alignment horizontal="center" vertical="center"/>
    </xf>
    <xf numFmtId="3" fontId="18" fillId="3" borderId="5" xfId="0" applyNumberFormat="1" applyFont="1" applyFill="1" applyBorder="1" applyAlignment="1" applyProtection="1">
      <alignment horizontal="right" vertical="center"/>
    </xf>
    <xf numFmtId="0" fontId="15" fillId="0" borderId="5" xfId="0" applyFont="1" applyBorder="1" applyAlignment="1">
      <alignment horizontal="center" vertical="center"/>
    </xf>
    <xf numFmtId="0" fontId="15" fillId="0" borderId="5" xfId="0" applyFont="1" applyBorder="1">
      <alignment vertical="center"/>
    </xf>
    <xf numFmtId="182" fontId="15" fillId="0" borderId="5" xfId="8" applyNumberFormat="1" applyFont="1" applyBorder="1" applyAlignment="1">
      <alignment vertical="center"/>
    </xf>
    <xf numFmtId="0" fontId="15" fillId="0" borderId="5" xfId="0" applyFont="1" applyBorder="1" applyAlignment="1">
      <alignment horizontal="left" vertical="center"/>
    </xf>
    <xf numFmtId="0" fontId="0" fillId="0" borderId="0" xfId="0" applyAlignment="1">
      <alignment vertical="center"/>
    </xf>
    <xf numFmtId="0" fontId="0" fillId="0" borderId="0" xfId="0" applyFont="1" applyFill="1" applyAlignment="1">
      <alignment vertical="center"/>
    </xf>
    <xf numFmtId="0" fontId="4" fillId="0" borderId="0" xfId="0" applyFont="1" applyFill="1" applyBorder="1" applyAlignment="1"/>
    <xf numFmtId="0" fontId="19" fillId="0" borderId="0" xfId="0" applyFont="1" applyFill="1" applyBorder="1" applyAlignment="1">
      <alignment horizontal="center" vertical="center"/>
    </xf>
    <xf numFmtId="178" fontId="4" fillId="2" borderId="0" xfId="0" applyNumberFormat="1" applyFont="1" applyFill="1" applyBorder="1" applyAlignment="1">
      <alignment vertical="center"/>
    </xf>
    <xf numFmtId="0" fontId="4" fillId="0" borderId="0" xfId="0" applyFont="1" applyFill="1" applyBorder="1" applyAlignment="1">
      <alignment horizontal="left"/>
    </xf>
    <xf numFmtId="182" fontId="4" fillId="0" borderId="0" xfId="8" applyNumberFormat="1" applyFont="1" applyAlignment="1">
      <alignment horizontal="right"/>
    </xf>
    <xf numFmtId="0" fontId="4" fillId="0" borderId="5" xfId="0" applyFont="1" applyFill="1" applyBorder="1" applyAlignment="1">
      <alignment horizontal="center" vertical="center"/>
    </xf>
    <xf numFmtId="0" fontId="11" fillId="0" borderId="5" xfId="0" applyFont="1" applyFill="1" applyBorder="1" applyAlignment="1">
      <alignment horizontal="center" vertical="center"/>
    </xf>
    <xf numFmtId="182" fontId="11" fillId="0" borderId="5" xfId="0" applyNumberFormat="1" applyFont="1" applyFill="1" applyBorder="1" applyAlignment="1">
      <alignment horizontal="center" vertical="center" wrapText="1"/>
    </xf>
    <xf numFmtId="182" fontId="11" fillId="2" borderId="5" xfId="8" applyNumberFormat="1" applyFont="1" applyFill="1" applyBorder="1" applyAlignment="1">
      <alignment horizontal="right" vertical="center" wrapText="1" shrinkToFit="1"/>
    </xf>
    <xf numFmtId="181" fontId="4" fillId="3" borderId="5" xfId="0" applyNumberFormat="1" applyFont="1" applyFill="1" applyBorder="1" applyAlignment="1">
      <alignment horizontal="left" vertical="center" wrapText="1" shrinkToFit="1"/>
    </xf>
    <xf numFmtId="186" fontId="4" fillId="3" borderId="5" xfId="8" applyNumberFormat="1" applyFont="1" applyFill="1" applyBorder="1" applyAlignment="1">
      <alignment horizontal="right" vertical="center" wrapText="1" shrinkToFit="1"/>
    </xf>
    <xf numFmtId="182" fontId="4" fillId="2" borderId="5" xfId="8" applyNumberFormat="1" applyFont="1" applyFill="1" applyBorder="1" applyAlignment="1">
      <alignment horizontal="right" vertical="center" wrapText="1" shrinkToFit="1"/>
    </xf>
    <xf numFmtId="181" fontId="4" fillId="2" borderId="0" xfId="0" applyNumberFormat="1" applyFont="1" applyFill="1" applyBorder="1" applyAlignment="1">
      <alignment vertical="center"/>
    </xf>
    <xf numFmtId="178" fontId="4" fillId="2" borderId="5" xfId="0" applyNumberFormat="1" applyFont="1" applyFill="1" applyBorder="1" applyAlignment="1">
      <alignment horizontal="left" vertical="center" indent="1"/>
    </xf>
    <xf numFmtId="178" fontId="4" fillId="2" borderId="5" xfId="0" applyNumberFormat="1" applyFont="1" applyFill="1" applyBorder="1" applyAlignment="1">
      <alignment vertical="center"/>
    </xf>
    <xf numFmtId="181" fontId="4" fillId="3" borderId="5" xfId="0" applyNumberFormat="1" applyFont="1" applyFill="1" applyBorder="1" applyAlignment="1">
      <alignment horizontal="left" vertical="center" shrinkToFit="1"/>
    </xf>
    <xf numFmtId="182" fontId="11" fillId="3" borderId="5" xfId="8" applyNumberFormat="1" applyFont="1" applyFill="1" applyBorder="1" applyAlignment="1">
      <alignment vertical="center"/>
    </xf>
    <xf numFmtId="181" fontId="4" fillId="2" borderId="5" xfId="0" applyNumberFormat="1" applyFont="1" applyFill="1" applyBorder="1" applyAlignment="1">
      <alignment horizontal="left" vertical="center" wrapText="1"/>
    </xf>
    <xf numFmtId="182" fontId="4" fillId="3" borderId="5" xfId="8" applyNumberFormat="1" applyFont="1" applyFill="1" applyBorder="1" applyAlignment="1">
      <alignment vertical="center"/>
    </xf>
    <xf numFmtId="182" fontId="4" fillId="3" borderId="5" xfId="8" applyNumberFormat="1" applyFont="1" applyFill="1" applyBorder="1" applyAlignment="1">
      <alignment horizontal="right" vertical="center" wrapText="1"/>
    </xf>
    <xf numFmtId="182" fontId="4" fillId="2" borderId="5" xfId="8" applyNumberFormat="1" applyFont="1" applyFill="1" applyBorder="1" applyAlignment="1">
      <alignment horizontal="right" vertical="center" wrapText="1"/>
    </xf>
    <xf numFmtId="0" fontId="15" fillId="0" borderId="0" xfId="0" applyFont="1" applyFill="1" applyBorder="1" applyAlignment="1">
      <alignment vertical="center"/>
    </xf>
    <xf numFmtId="178" fontId="4" fillId="0" borderId="0" xfId="0" applyNumberFormat="1" applyFont="1" applyFill="1" applyBorder="1" applyAlignment="1"/>
    <xf numFmtId="184" fontId="4" fillId="0" borderId="0" xfId="0" applyNumberFormat="1" applyFont="1" applyFill="1" applyBorder="1" applyAlignment="1"/>
    <xf numFmtId="0" fontId="0" fillId="0" borderId="0" xfId="0" applyFill="1" applyBorder="1" applyAlignment="1">
      <alignment vertical="center"/>
    </xf>
    <xf numFmtId="178" fontId="1" fillId="0" borderId="0" xfId="0" applyNumberFormat="1" applyFont="1" applyFill="1" applyBorder="1" applyAlignment="1">
      <alignment horizontal="center" vertical="center" wrapText="1"/>
    </xf>
    <xf numFmtId="184" fontId="1" fillId="0" borderId="0" xfId="0" applyNumberFormat="1" applyFont="1" applyFill="1" applyBorder="1" applyAlignment="1">
      <alignment horizontal="center" vertical="center" wrapText="1"/>
    </xf>
    <xf numFmtId="178" fontId="20" fillId="0" borderId="0" xfId="0" applyNumberFormat="1" applyFont="1" applyFill="1" applyBorder="1" applyAlignment="1">
      <alignment vertical="center" wrapText="1"/>
    </xf>
    <xf numFmtId="178" fontId="18" fillId="0" borderId="0" xfId="31" applyNumberFormat="1" applyFont="1" applyFill="1" applyBorder="1" applyAlignment="1">
      <alignment vertical="center"/>
    </xf>
    <xf numFmtId="186"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186" fontId="4" fillId="0" borderId="2" xfId="0" applyNumberFormat="1" applyFont="1" applyFill="1" applyBorder="1" applyAlignment="1">
      <alignment horizontal="center" vertical="center" wrapText="1"/>
    </xf>
    <xf numFmtId="184" fontId="4" fillId="0" borderId="16"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186" fontId="4" fillId="0" borderId="5" xfId="0" applyNumberFormat="1" applyFont="1" applyFill="1" applyBorder="1" applyAlignment="1">
      <alignment horizontal="center" vertical="center" wrapText="1"/>
    </xf>
    <xf numFmtId="184" fontId="4" fillId="0" borderId="19"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8" xfId="0" applyFont="1" applyFill="1" applyBorder="1" applyAlignment="1">
      <alignment horizontal="center" vertical="center" wrapText="1"/>
    </xf>
    <xf numFmtId="186" fontId="4" fillId="0" borderId="8" xfId="0" applyNumberFormat="1" applyFont="1" applyFill="1" applyBorder="1" applyAlignment="1">
      <alignment horizontal="center" vertical="center" wrapText="1"/>
    </xf>
    <xf numFmtId="184" fontId="4" fillId="0" borderId="22" xfId="0" applyNumberFormat="1" applyFont="1" applyFill="1" applyBorder="1" applyAlignment="1">
      <alignment horizontal="center" vertical="center" wrapText="1"/>
    </xf>
    <xf numFmtId="0" fontId="17" fillId="0" borderId="23" xfId="0" applyFont="1" applyFill="1" applyBorder="1" applyAlignment="1">
      <alignment horizontal="justify" vertical="center" wrapText="1"/>
    </xf>
    <xf numFmtId="186" fontId="17" fillId="0" borderId="24" xfId="0" applyNumberFormat="1" applyFont="1" applyFill="1" applyBorder="1" applyAlignment="1">
      <alignment horizontal="right" vertical="center" wrapText="1"/>
    </xf>
    <xf numFmtId="183" fontId="17" fillId="0" borderId="25" xfId="8" applyNumberFormat="1" applyFont="1" applyFill="1" applyBorder="1" applyAlignment="1">
      <alignment horizontal="right" vertical="center" wrapText="1"/>
    </xf>
    <xf numFmtId="0" fontId="17" fillId="0" borderId="17" xfId="0" applyFont="1" applyFill="1" applyBorder="1" applyAlignment="1">
      <alignment wrapText="1"/>
    </xf>
    <xf numFmtId="186" fontId="17" fillId="0" borderId="18" xfId="0" applyNumberFormat="1" applyFont="1" applyFill="1" applyBorder="1" applyAlignment="1">
      <alignment wrapText="1"/>
    </xf>
    <xf numFmtId="186" fontId="17" fillId="0" borderId="5" xfId="0" applyNumberFormat="1" applyFont="1" applyFill="1" applyBorder="1" applyAlignment="1">
      <alignment wrapText="1"/>
    </xf>
    <xf numFmtId="186" fontId="17" fillId="0" borderId="5" xfId="0" applyNumberFormat="1" applyFont="1" applyFill="1" applyBorder="1" applyAlignment="1">
      <alignment vertical="center" wrapText="1"/>
    </xf>
    <xf numFmtId="186" fontId="17" fillId="0" borderId="17" xfId="0" applyNumberFormat="1" applyFont="1" applyFill="1" applyBorder="1" applyAlignment="1">
      <alignment horizontal="justify" vertical="center" wrapText="1"/>
    </xf>
    <xf numFmtId="186" fontId="17" fillId="3" borderId="5" xfId="0" applyNumberFormat="1" applyFont="1" applyFill="1" applyBorder="1" applyAlignment="1">
      <alignment horizontal="right" vertical="center" wrapText="1"/>
    </xf>
    <xf numFmtId="186" fontId="17" fillId="0" borderId="5" xfId="0" applyNumberFormat="1" applyFont="1" applyFill="1" applyBorder="1" applyAlignment="1">
      <alignment horizontal="right" vertical="center" wrapText="1"/>
    </xf>
    <xf numFmtId="186" fontId="17" fillId="0" borderId="18" xfId="0" applyNumberFormat="1" applyFont="1" applyFill="1" applyBorder="1" applyAlignment="1" applyProtection="1">
      <alignment horizontal="right" vertical="center" wrapText="1"/>
    </xf>
    <xf numFmtId="186" fontId="17" fillId="0" borderId="5" xfId="0" applyNumberFormat="1" applyFont="1" applyFill="1" applyBorder="1" applyAlignment="1" applyProtection="1">
      <alignment horizontal="right" vertical="center" wrapText="1"/>
    </xf>
    <xf numFmtId="186" fontId="17" fillId="0" borderId="18" xfId="0" applyNumberFormat="1" applyFont="1" applyFill="1" applyBorder="1" applyAlignment="1">
      <alignment horizontal="right" vertical="center" wrapText="1"/>
    </xf>
    <xf numFmtId="0" fontId="17" fillId="0" borderId="17" xfId="0" applyFont="1" applyFill="1" applyBorder="1" applyAlignment="1">
      <alignment horizontal="justify" vertical="center" wrapText="1"/>
    </xf>
    <xf numFmtId="186" fontId="17" fillId="0" borderId="17" xfId="0" applyNumberFormat="1" applyFont="1" applyFill="1" applyBorder="1" applyAlignment="1" applyProtection="1">
      <alignment vertical="center" wrapText="1"/>
    </xf>
    <xf numFmtId="186" fontId="17" fillId="2" borderId="5" xfId="0" applyNumberFormat="1" applyFont="1" applyFill="1" applyBorder="1" applyAlignment="1">
      <alignment horizontal="right" vertical="center" wrapText="1"/>
    </xf>
    <xf numFmtId="0" fontId="17" fillId="0" borderId="26" xfId="0" applyNumberFormat="1" applyFont="1" applyFill="1" applyBorder="1" applyAlignment="1" applyProtection="1">
      <alignment vertical="center"/>
    </xf>
    <xf numFmtId="0" fontId="17" fillId="0" borderId="0" xfId="0" applyFont="1" applyFill="1" applyBorder="1" applyAlignment="1">
      <alignment wrapText="1"/>
    </xf>
    <xf numFmtId="184" fontId="17" fillId="0" borderId="19" xfId="0" applyNumberFormat="1" applyFont="1" applyFill="1" applyBorder="1" applyAlignment="1">
      <alignment horizontal="right" vertical="center" wrapText="1"/>
    </xf>
    <xf numFmtId="0" fontId="17" fillId="0" borderId="0" xfId="0" applyNumberFormat="1" applyFont="1" applyFill="1" applyBorder="1" applyAlignment="1">
      <alignment horizontal="left" vertical="center" wrapText="1"/>
    </xf>
    <xf numFmtId="184" fontId="17" fillId="0" borderId="0" xfId="0" applyNumberFormat="1" applyFont="1" applyFill="1" applyBorder="1" applyAlignment="1">
      <alignment horizontal="left" vertical="center" wrapText="1"/>
    </xf>
    <xf numFmtId="186" fontId="4" fillId="0" borderId="0" xfId="0" applyNumberFormat="1" applyFont="1" applyFill="1" applyBorder="1" applyAlignment="1">
      <alignment horizontal="right" vertical="center" wrapText="1"/>
    </xf>
    <xf numFmtId="0" fontId="17" fillId="0" borderId="0" xfId="0" applyFont="1" applyFill="1" applyBorder="1" applyAlignment="1">
      <alignment horizontal="right" vertical="center"/>
    </xf>
    <xf numFmtId="186" fontId="4" fillId="0" borderId="16" xfId="0" applyNumberFormat="1" applyFont="1" applyFill="1" applyBorder="1" applyAlignment="1">
      <alignment horizontal="center" vertical="center" wrapText="1"/>
    </xf>
    <xf numFmtId="186" fontId="4" fillId="0" borderId="27" xfId="0" applyNumberFormat="1" applyFont="1" applyFill="1" applyBorder="1" applyAlignment="1">
      <alignment horizontal="center" vertical="center" wrapText="1"/>
    </xf>
    <xf numFmtId="186" fontId="4" fillId="0" borderId="19" xfId="0" applyNumberFormat="1" applyFont="1" applyFill="1" applyBorder="1" applyAlignment="1">
      <alignment horizontal="center" vertical="center" wrapText="1"/>
    </xf>
    <xf numFmtId="186" fontId="4" fillId="0" borderId="28" xfId="0" applyNumberFormat="1" applyFont="1" applyFill="1" applyBorder="1" applyAlignment="1">
      <alignment horizontal="center" vertical="center" wrapText="1"/>
    </xf>
    <xf numFmtId="186" fontId="4" fillId="0" borderId="22" xfId="0" applyNumberFormat="1" applyFont="1" applyFill="1" applyBorder="1" applyAlignment="1">
      <alignment horizontal="center" vertical="center" wrapText="1"/>
    </xf>
    <xf numFmtId="186" fontId="4" fillId="0" borderId="29" xfId="0" applyNumberFormat="1" applyFont="1" applyFill="1" applyBorder="1" applyAlignment="1">
      <alignment horizontal="center" vertical="center" wrapText="1"/>
    </xf>
    <xf numFmtId="186" fontId="17" fillId="0" borderId="30" xfId="0" applyNumberFormat="1" applyFont="1" applyFill="1" applyBorder="1" applyAlignment="1">
      <alignment horizontal="right" vertical="center" wrapText="1"/>
    </xf>
    <xf numFmtId="186" fontId="17" fillId="0" borderId="28" xfId="0" applyNumberFormat="1" applyFont="1" applyFill="1" applyBorder="1" applyAlignment="1">
      <alignment horizontal="right" vertical="center" wrapText="1"/>
    </xf>
    <xf numFmtId="178" fontId="17" fillId="0" borderId="0" xfId="0" applyNumberFormat="1" applyFont="1" applyFill="1" applyBorder="1" applyAlignment="1"/>
    <xf numFmtId="178" fontId="21" fillId="0" borderId="0" xfId="0" applyNumberFormat="1" applyFont="1" applyFill="1" applyBorder="1" applyAlignment="1"/>
    <xf numFmtId="0" fontId="22" fillId="0" borderId="0" xfId="0" applyFont="1" applyFill="1" applyBorder="1" applyAlignment="1">
      <alignment vertical="center"/>
    </xf>
    <xf numFmtId="3" fontId="23" fillId="2" borderId="0" xfId="0" applyNumberFormat="1" applyFont="1" applyFill="1" applyBorder="1" applyAlignment="1">
      <alignment vertical="center" wrapText="1"/>
    </xf>
    <xf numFmtId="0" fontId="24" fillId="0" borderId="0" xfId="31" applyFont="1" applyFill="1" applyBorder="1" applyAlignment="1">
      <alignment horizontal="center" vertical="center"/>
    </xf>
    <xf numFmtId="0" fontId="25" fillId="0" borderId="0" xfId="31" applyFont="1" applyFill="1" applyBorder="1" applyAlignment="1">
      <alignment vertical="center"/>
    </xf>
    <xf numFmtId="185" fontId="25" fillId="0" borderId="0" xfId="31" applyNumberFormat="1" applyFont="1" applyFill="1" applyBorder="1" applyAlignment="1">
      <alignment vertical="center"/>
    </xf>
    <xf numFmtId="0" fontId="23" fillId="0" borderId="1" xfId="31" applyFont="1" applyFill="1" applyBorder="1" applyAlignment="1">
      <alignment horizontal="center" vertical="center" wrapText="1"/>
    </xf>
    <xf numFmtId="0" fontId="23" fillId="0" borderId="2" xfId="31" applyFont="1" applyFill="1" applyBorder="1" applyAlignment="1">
      <alignment horizontal="center" vertical="center" wrapText="1"/>
    </xf>
    <xf numFmtId="185" fontId="23" fillId="0" borderId="2" xfId="31" applyNumberFormat="1" applyFont="1" applyFill="1" applyBorder="1" applyAlignment="1">
      <alignment horizontal="center" vertical="center" wrapText="1"/>
    </xf>
    <xf numFmtId="181" fontId="23" fillId="0" borderId="4" xfId="31" applyNumberFormat="1" applyFont="1" applyFill="1" applyBorder="1" applyAlignment="1">
      <alignment horizontal="left" vertical="center" wrapText="1" indent="1"/>
    </xf>
    <xf numFmtId="1" fontId="26" fillId="0" borderId="5" xfId="8" applyNumberFormat="1" applyFont="1" applyFill="1" applyBorder="1" applyAlignment="1">
      <alignment horizontal="right" vertical="center" wrapText="1"/>
    </xf>
    <xf numFmtId="185" fontId="23" fillId="0" borderId="5" xfId="31" applyNumberFormat="1" applyFont="1" applyFill="1" applyBorder="1" applyAlignment="1">
      <alignment horizontal="left" vertical="center" wrapText="1" indent="1"/>
    </xf>
    <xf numFmtId="181" fontId="23" fillId="0" borderId="4" xfId="31" applyNumberFormat="1" applyFont="1" applyFill="1" applyBorder="1" applyAlignment="1">
      <alignment horizontal="left" vertical="center" wrapText="1" indent="2"/>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0" fontId="27" fillId="0" borderId="4" xfId="31" applyFont="1" applyFill="1" applyBorder="1" applyAlignment="1">
      <alignment horizontal="center" vertical="center"/>
    </xf>
    <xf numFmtId="185" fontId="27" fillId="0" borderId="5" xfId="31" applyNumberFormat="1" applyFont="1" applyFill="1" applyBorder="1" applyAlignment="1">
      <alignment horizontal="center" vertical="center" wrapText="1"/>
    </xf>
    <xf numFmtId="0" fontId="26" fillId="0" borderId="4" xfId="31" applyFont="1" applyFill="1" applyBorder="1" applyAlignment="1">
      <alignment horizontal="left" vertical="center" wrapText="1"/>
    </xf>
    <xf numFmtId="182" fontId="28" fillId="0" borderId="5" xfId="8" applyNumberFormat="1" applyFont="1" applyBorder="1" applyAlignment="1">
      <alignment horizontal="center" vertical="center"/>
    </xf>
    <xf numFmtId="183" fontId="23" fillId="0" borderId="5" xfId="8" applyNumberFormat="1" applyFont="1" applyBorder="1" applyAlignment="1">
      <alignment horizontal="center" vertical="center"/>
    </xf>
    <xf numFmtId="181" fontId="26" fillId="0" borderId="5" xfId="31" applyNumberFormat="1" applyFont="1" applyFill="1" applyBorder="1" applyAlignment="1">
      <alignment vertical="center" wrapText="1"/>
    </xf>
    <xf numFmtId="0" fontId="26" fillId="0" borderId="4" xfId="31" applyFont="1" applyFill="1" applyBorder="1" applyAlignment="1">
      <alignment horizontal="justify" vertical="center" wrapText="1"/>
    </xf>
    <xf numFmtId="0" fontId="23" fillId="0" borderId="4" xfId="31" applyFont="1" applyFill="1" applyBorder="1" applyAlignment="1">
      <alignment horizontal="left" vertical="center" wrapText="1"/>
    </xf>
    <xf numFmtId="0" fontId="26" fillId="0" borderId="5" xfId="0" applyFont="1" applyFill="1" applyBorder="1" applyAlignment="1">
      <alignment horizontal="left" vertical="center" wrapText="1"/>
    </xf>
    <xf numFmtId="0" fontId="23" fillId="0" borderId="4" xfId="31" applyFont="1" applyFill="1" applyBorder="1" applyAlignment="1">
      <alignment horizontal="center" vertical="center" wrapText="1"/>
    </xf>
    <xf numFmtId="185" fontId="26" fillId="0" borderId="5" xfId="8" applyNumberFormat="1" applyFont="1" applyBorder="1" applyAlignment="1">
      <alignment horizontal="right" vertical="center"/>
    </xf>
    <xf numFmtId="181" fontId="23" fillId="0" borderId="5" xfId="31" applyNumberFormat="1" applyFont="1" applyFill="1" applyBorder="1" applyAlignment="1">
      <alignment vertical="center" wrapText="1"/>
    </xf>
    <xf numFmtId="182" fontId="26" fillId="0" borderId="5" xfId="8" applyNumberFormat="1" applyFont="1" applyBorder="1" applyAlignment="1">
      <alignment horizontal="center" vertical="center"/>
    </xf>
    <xf numFmtId="0" fontId="27" fillId="0" borderId="7" xfId="31" applyFont="1" applyFill="1" applyBorder="1" applyAlignment="1">
      <alignment horizontal="center" vertical="center"/>
    </xf>
    <xf numFmtId="1" fontId="26" fillId="0" borderId="8" xfId="8" applyNumberFormat="1" applyFont="1" applyFill="1" applyBorder="1" applyAlignment="1">
      <alignment horizontal="right" vertical="center" wrapText="1"/>
    </xf>
    <xf numFmtId="185" fontId="27" fillId="0" borderId="8" xfId="31" applyNumberFormat="1" applyFont="1" applyFill="1" applyBorder="1" applyAlignment="1">
      <alignment horizontal="center" vertical="center"/>
    </xf>
    <xf numFmtId="178" fontId="29" fillId="0" borderId="0" xfId="0" applyNumberFormat="1" applyFont="1" applyFill="1" applyBorder="1" applyAlignment="1"/>
    <xf numFmtId="182" fontId="23" fillId="0" borderId="5" xfId="8" applyNumberFormat="1" applyFont="1" applyBorder="1" applyAlignment="1">
      <alignment horizontal="center" vertical="center"/>
    </xf>
    <xf numFmtId="185" fontId="21" fillId="0" borderId="0" xfId="0" applyNumberFormat="1" applyFont="1" applyFill="1" applyBorder="1" applyAlignment="1"/>
    <xf numFmtId="185" fontId="30" fillId="0" borderId="0" xfId="31" applyNumberFormat="1" applyFont="1" applyFill="1" applyBorder="1" applyAlignment="1">
      <alignment horizontal="right" vertical="center"/>
    </xf>
    <xf numFmtId="185" fontId="23" fillId="0" borderId="3" xfId="31" applyNumberFormat="1" applyFont="1" applyFill="1" applyBorder="1" applyAlignment="1">
      <alignment horizontal="center" vertical="center" wrapText="1"/>
    </xf>
    <xf numFmtId="177" fontId="23" fillId="0" borderId="6" xfId="8" applyNumberFormat="1" applyFont="1" applyBorder="1" applyAlignment="1">
      <alignment horizontal="left" vertical="top" wrapText="1"/>
    </xf>
    <xf numFmtId="177" fontId="23" fillId="0" borderId="31" xfId="8" applyNumberFormat="1" applyFont="1" applyBorder="1" applyAlignment="1">
      <alignment horizontal="left" vertical="top" wrapText="1"/>
    </xf>
    <xf numFmtId="183" fontId="26" fillId="0" borderId="5" xfId="8" applyNumberFormat="1" applyFont="1" applyBorder="1" applyAlignment="1">
      <alignment horizontal="center" vertical="center"/>
    </xf>
    <xf numFmtId="177" fontId="23" fillId="0" borderId="9" xfId="8" applyNumberFormat="1" applyFont="1" applyBorder="1" applyAlignment="1">
      <alignment horizontal="left" vertical="top" wrapText="1"/>
    </xf>
    <xf numFmtId="0" fontId="31" fillId="0" borderId="0" xfId="0" applyFont="1" applyFill="1" applyBorder="1" applyAlignment="1">
      <alignment vertical="center"/>
    </xf>
    <xf numFmtId="3" fontId="1" fillId="0" borderId="0" xfId="0" applyNumberFormat="1" applyFont="1" applyFill="1" applyBorder="1" applyAlignment="1">
      <alignment vertical="center" wrapText="1"/>
    </xf>
    <xf numFmtId="3" fontId="32" fillId="0" borderId="0" xfId="0" applyNumberFormat="1" applyFont="1" applyFill="1" applyBorder="1" applyAlignment="1">
      <alignment vertical="center" wrapText="1"/>
    </xf>
    <xf numFmtId="0" fontId="33" fillId="0" borderId="0" xfId="0" applyFont="1" applyFill="1" applyBorder="1" applyAlignment="1">
      <alignment vertical="center"/>
    </xf>
    <xf numFmtId="3" fontId="3" fillId="0" borderId="0" xfId="0" applyNumberFormat="1" applyFont="1" applyFill="1" applyBorder="1" applyAlignment="1">
      <alignment vertical="center" wrapText="1"/>
    </xf>
    <xf numFmtId="180" fontId="3" fillId="0" borderId="0" xfId="0" applyNumberFormat="1" applyFont="1" applyFill="1" applyBorder="1" applyAlignment="1">
      <alignment vertical="center" wrapText="1"/>
    </xf>
    <xf numFmtId="185" fontId="3" fillId="0" borderId="0" xfId="0" applyNumberFormat="1" applyFont="1" applyFill="1" applyBorder="1" applyAlignment="1">
      <alignment vertical="center" wrapText="1"/>
    </xf>
    <xf numFmtId="182" fontId="3" fillId="0" borderId="0" xfId="8" applyNumberFormat="1" applyFont="1" applyFill="1" applyAlignment="1">
      <alignment vertical="center" wrapText="1"/>
    </xf>
    <xf numFmtId="177" fontId="3" fillId="0" borderId="0" xfId="0" applyNumberFormat="1" applyFont="1" applyFill="1" applyBorder="1" applyAlignment="1">
      <alignment vertical="center" wrapText="1"/>
    </xf>
    <xf numFmtId="0" fontId="34" fillId="0" borderId="0" xfId="0" applyFont="1" applyFill="1" applyBorder="1" applyAlignment="1">
      <alignment vertical="center"/>
    </xf>
    <xf numFmtId="178" fontId="35" fillId="0" borderId="0" xfId="0" applyNumberFormat="1" applyFont="1" applyFill="1" applyBorder="1" applyAlignment="1">
      <alignment vertical="center"/>
    </xf>
    <xf numFmtId="0" fontId="35" fillId="0" borderId="0" xfId="0" applyFont="1" applyFill="1" applyBorder="1" applyAlignment="1">
      <alignment vertical="center"/>
    </xf>
    <xf numFmtId="3" fontId="1" fillId="0" borderId="0" xfId="0" applyNumberFormat="1" applyFont="1" applyFill="1" applyBorder="1" applyAlignment="1">
      <alignment horizontal="center" vertical="center" wrapText="1"/>
    </xf>
    <xf numFmtId="3" fontId="35" fillId="0" borderId="0" xfId="0" applyNumberFormat="1" applyFont="1" applyFill="1" applyBorder="1" applyAlignment="1">
      <alignment vertical="center" wrapText="1"/>
    </xf>
    <xf numFmtId="180" fontId="35" fillId="0" borderId="0" xfId="0" applyNumberFormat="1" applyFont="1" applyFill="1" applyBorder="1" applyAlignment="1">
      <alignment vertical="center" wrapText="1"/>
    </xf>
    <xf numFmtId="185" fontId="35" fillId="0" borderId="0" xfId="0" applyNumberFormat="1" applyFont="1" applyFill="1" applyBorder="1" applyAlignment="1">
      <alignment vertical="center" wrapText="1"/>
    </xf>
    <xf numFmtId="182" fontId="35" fillId="0" borderId="0" xfId="8" applyNumberFormat="1" applyFont="1" applyFill="1" applyAlignment="1">
      <alignment vertical="center" wrapText="1"/>
    </xf>
    <xf numFmtId="3" fontId="36" fillId="0" borderId="1" xfId="0" applyNumberFormat="1" applyFont="1" applyFill="1" applyBorder="1" applyAlignment="1">
      <alignment horizontal="center" vertical="center" wrapText="1"/>
    </xf>
    <xf numFmtId="3" fontId="36" fillId="0" borderId="10" xfId="0" applyNumberFormat="1" applyFont="1" applyFill="1" applyBorder="1" applyAlignment="1">
      <alignment horizontal="center" vertical="center" wrapText="1"/>
    </xf>
    <xf numFmtId="3" fontId="36" fillId="0" borderId="2" xfId="0" applyNumberFormat="1" applyFont="1" applyFill="1" applyBorder="1" applyAlignment="1">
      <alignment horizontal="center" vertical="center" wrapText="1"/>
    </xf>
    <xf numFmtId="185" fontId="36" fillId="0" borderId="2" xfId="0" applyNumberFormat="1" applyFont="1" applyFill="1" applyBorder="1" applyAlignment="1">
      <alignment horizontal="center" vertical="center" wrapText="1"/>
    </xf>
    <xf numFmtId="182" fontId="36" fillId="0" borderId="2" xfId="8" applyNumberFormat="1" applyFont="1" applyFill="1" applyBorder="1" applyAlignment="1">
      <alignment horizontal="center" vertical="center" wrapText="1"/>
    </xf>
    <xf numFmtId="178" fontId="36" fillId="0" borderId="4" xfId="52" applyFont="1" applyFill="1" applyBorder="1" applyAlignment="1" applyProtection="1">
      <alignment horizontal="left" vertical="center" wrapText="1"/>
      <protection locked="0"/>
    </xf>
    <xf numFmtId="1" fontId="36" fillId="0" borderId="5" xfId="8" applyNumberFormat="1" applyFont="1" applyFill="1" applyBorder="1" applyAlignment="1">
      <alignment horizontal="right" vertical="center" wrapText="1"/>
    </xf>
    <xf numFmtId="179" fontId="36" fillId="0" borderId="5" xfId="8" applyNumberFormat="1" applyFont="1" applyFill="1" applyBorder="1" applyAlignment="1">
      <alignment horizontal="right" vertical="center" wrapText="1" shrinkToFit="1"/>
    </xf>
    <xf numFmtId="1" fontId="36" fillId="0" borderId="19" xfId="8" applyNumberFormat="1" applyFont="1" applyFill="1" applyBorder="1" applyAlignment="1">
      <alignment horizontal="right" vertical="center" wrapText="1"/>
    </xf>
    <xf numFmtId="1" fontId="36" fillId="0" borderId="4" xfId="0" applyNumberFormat="1" applyFont="1" applyFill="1" applyBorder="1" applyAlignment="1">
      <alignment horizontal="left" vertical="center" wrapText="1"/>
    </xf>
    <xf numFmtId="1" fontId="36" fillId="0" borderId="4" xfId="0" applyNumberFormat="1" applyFont="1" applyFill="1" applyBorder="1" applyAlignment="1">
      <alignment horizontal="left" vertical="center" wrapText="1" indent="1"/>
    </xf>
    <xf numFmtId="182" fontId="36" fillId="0" borderId="19" xfId="8" applyNumberFormat="1" applyFont="1" applyFill="1" applyBorder="1" applyAlignment="1">
      <alignment horizontal="right" vertical="center" wrapText="1"/>
    </xf>
    <xf numFmtId="3" fontId="36" fillId="0" borderId="4" xfId="0" applyNumberFormat="1" applyFont="1" applyFill="1" applyBorder="1" applyAlignment="1">
      <alignment horizontal="left" vertical="center" wrapText="1" indent="2"/>
    </xf>
    <xf numFmtId="179" fontId="36" fillId="0" borderId="5" xfId="11" applyNumberFormat="1" applyFont="1" applyFill="1" applyBorder="1" applyAlignment="1">
      <alignment horizontal="right" vertical="center" wrapText="1"/>
    </xf>
    <xf numFmtId="1" fontId="36" fillId="0" borderId="4" xfId="0" applyNumberFormat="1" applyFont="1" applyFill="1" applyBorder="1" applyAlignment="1">
      <alignment vertical="center" wrapText="1"/>
    </xf>
    <xf numFmtId="3" fontId="36" fillId="0" borderId="4" xfId="0" applyNumberFormat="1" applyFont="1" applyFill="1" applyBorder="1" applyAlignment="1">
      <alignment horizontal="center" vertical="center" wrapText="1"/>
    </xf>
    <xf numFmtId="3" fontId="36" fillId="0" borderId="4" xfId="0" applyNumberFormat="1" applyFont="1" applyFill="1" applyBorder="1" applyAlignment="1">
      <alignment horizontal="left" vertical="center" wrapText="1"/>
    </xf>
    <xf numFmtId="3" fontId="36" fillId="0" borderId="4" xfId="0" applyNumberFormat="1" applyFont="1" applyFill="1" applyBorder="1" applyAlignment="1">
      <alignment horizontal="left" vertical="center" wrapText="1" shrinkToFit="1"/>
    </xf>
    <xf numFmtId="3" fontId="36" fillId="0" borderId="12" xfId="0" applyNumberFormat="1" applyFont="1" applyFill="1" applyBorder="1" applyAlignment="1">
      <alignment horizontal="left" vertical="center" wrapText="1" shrinkToFit="1"/>
    </xf>
    <xf numFmtId="1" fontId="36" fillId="0" borderId="11" xfId="8" applyNumberFormat="1" applyFont="1" applyFill="1" applyBorder="1" applyAlignment="1">
      <alignment horizontal="right" vertical="center" wrapText="1"/>
    </xf>
    <xf numFmtId="179" fontId="36" fillId="0" borderId="11" xfId="8" applyNumberFormat="1" applyFont="1" applyFill="1" applyBorder="1" applyAlignment="1">
      <alignment horizontal="right" vertical="center" wrapText="1" shrinkToFit="1"/>
    </xf>
    <xf numFmtId="1" fontId="36" fillId="0" borderId="32" xfId="8" applyNumberFormat="1" applyFont="1" applyFill="1" applyBorder="1" applyAlignment="1">
      <alignment horizontal="right" vertical="center" wrapText="1"/>
    </xf>
    <xf numFmtId="3" fontId="36" fillId="0" borderId="7" xfId="0" applyNumberFormat="1" applyFont="1" applyFill="1" applyBorder="1" applyAlignment="1">
      <alignment horizontal="center" vertical="center" wrapText="1"/>
    </xf>
    <xf numFmtId="1" fontId="36" fillId="0" borderId="8" xfId="8" applyNumberFormat="1" applyFont="1" applyFill="1" applyBorder="1" applyAlignment="1">
      <alignment horizontal="right" vertical="center" wrapText="1"/>
    </xf>
    <xf numFmtId="179" fontId="36" fillId="0" borderId="8" xfId="8" applyNumberFormat="1" applyFont="1" applyFill="1" applyBorder="1" applyAlignment="1">
      <alignment horizontal="right" vertical="center" wrapText="1" shrinkToFit="1"/>
    </xf>
    <xf numFmtId="1" fontId="36" fillId="0" borderId="22" xfId="8" applyNumberFormat="1" applyFont="1" applyFill="1" applyBorder="1" applyAlignment="1">
      <alignment horizontal="right" vertical="center" wrapText="1"/>
    </xf>
    <xf numFmtId="3" fontId="31" fillId="0" borderId="0" xfId="0" applyNumberFormat="1" applyFont="1" applyFill="1" applyBorder="1" applyAlignment="1">
      <alignment vertical="center" wrapText="1"/>
    </xf>
    <xf numFmtId="180" fontId="31" fillId="0" borderId="0" xfId="0" applyNumberFormat="1" applyFont="1" applyFill="1" applyBorder="1" applyAlignment="1">
      <alignment vertical="center" wrapText="1"/>
    </xf>
    <xf numFmtId="185" fontId="31" fillId="0" borderId="0" xfId="0" applyNumberFormat="1" applyFont="1" applyFill="1" applyBorder="1" applyAlignment="1">
      <alignment vertical="center" wrapText="1"/>
    </xf>
    <xf numFmtId="183" fontId="31" fillId="0" borderId="0" xfId="8" applyNumberFormat="1" applyFont="1" applyFill="1" applyAlignment="1">
      <alignment vertical="center" wrapText="1"/>
    </xf>
    <xf numFmtId="182" fontId="31" fillId="0" borderId="0" xfId="8" applyNumberFormat="1" applyFont="1" applyFill="1" applyAlignment="1">
      <alignment vertical="center" wrapText="1"/>
    </xf>
    <xf numFmtId="177" fontId="35" fillId="0" borderId="0" xfId="0" applyNumberFormat="1" applyFont="1" applyFill="1" applyBorder="1" applyAlignment="1">
      <alignment vertical="center" wrapText="1"/>
    </xf>
    <xf numFmtId="185" fontId="35" fillId="0" borderId="16" xfId="0" applyNumberFormat="1" applyFont="1" applyFill="1" applyBorder="1" applyAlignment="1">
      <alignment horizontal="center" vertical="center" wrapText="1"/>
    </xf>
    <xf numFmtId="3" fontId="36" fillId="0" borderId="33" xfId="0" applyNumberFormat="1" applyFont="1" applyFill="1" applyBorder="1" applyAlignment="1">
      <alignment horizontal="center" vertical="center" wrapText="1"/>
    </xf>
    <xf numFmtId="180" fontId="36" fillId="0" borderId="2" xfId="0" applyNumberFormat="1" applyFont="1" applyFill="1" applyBorder="1" applyAlignment="1">
      <alignment horizontal="center" vertical="center" wrapText="1"/>
    </xf>
    <xf numFmtId="185" fontId="37" fillId="0" borderId="32" xfId="39" applyNumberFormat="1" applyFont="1" applyFill="1" applyBorder="1" applyAlignment="1">
      <alignment horizontal="left" vertical="top" wrapText="1"/>
    </xf>
    <xf numFmtId="181" fontId="36" fillId="0" borderId="34" xfId="0" applyNumberFormat="1" applyFont="1" applyFill="1" applyBorder="1" applyAlignment="1">
      <alignment horizontal="left" vertical="center" wrapText="1"/>
    </xf>
    <xf numFmtId="182" fontId="36" fillId="0" borderId="5" xfId="8" applyNumberFormat="1" applyFont="1" applyFill="1" applyBorder="1" applyAlignment="1">
      <alignment horizontal="right" vertical="center" wrapText="1"/>
    </xf>
    <xf numFmtId="183" fontId="36" fillId="0" borderId="5" xfId="8" applyNumberFormat="1" applyFont="1" applyFill="1" applyBorder="1" applyAlignment="1">
      <alignment horizontal="right" vertical="center" wrapText="1" shrinkToFit="1"/>
    </xf>
    <xf numFmtId="185" fontId="37" fillId="0" borderId="35" xfId="39" applyNumberFormat="1" applyFont="1" applyFill="1" applyBorder="1" applyAlignment="1">
      <alignment horizontal="left" vertical="top" wrapText="1"/>
    </xf>
    <xf numFmtId="3" fontId="36" fillId="0" borderId="34" xfId="0" applyNumberFormat="1" applyFont="1" applyFill="1" applyBorder="1" applyAlignment="1">
      <alignment horizontal="center" vertical="center" wrapText="1"/>
    </xf>
    <xf numFmtId="1" fontId="36" fillId="0" borderId="34" xfId="39" applyNumberFormat="1" applyFont="1" applyFill="1" applyBorder="1" applyAlignment="1">
      <alignment horizontal="left" vertical="center" wrapText="1"/>
    </xf>
    <xf numFmtId="182" fontId="36" fillId="0" borderId="32" xfId="8" applyNumberFormat="1" applyFont="1" applyFill="1" applyBorder="1" applyAlignment="1">
      <alignment horizontal="right" vertical="center" wrapText="1"/>
    </xf>
    <xf numFmtId="1" fontId="36" fillId="0" borderId="36" xfId="39" applyNumberFormat="1" applyFont="1" applyFill="1" applyBorder="1" applyAlignment="1">
      <alignment horizontal="left" vertical="center" wrapText="1"/>
    </xf>
    <xf numFmtId="182" fontId="36" fillId="0" borderId="11" xfId="8" applyNumberFormat="1" applyFont="1" applyFill="1" applyBorder="1" applyAlignment="1">
      <alignment horizontal="right" vertical="center" wrapText="1"/>
    </xf>
    <xf numFmtId="185" fontId="37" fillId="0" borderId="37" xfId="39" applyNumberFormat="1" applyFont="1" applyFill="1" applyBorder="1" applyAlignment="1">
      <alignment horizontal="left" vertical="top" wrapText="1"/>
    </xf>
    <xf numFmtId="3" fontId="36" fillId="0" borderId="38" xfId="0" applyNumberFormat="1" applyFont="1" applyFill="1" applyBorder="1" applyAlignment="1">
      <alignment horizontal="center" vertical="center" wrapText="1"/>
    </xf>
    <xf numFmtId="177" fontId="31" fillId="0" borderId="0" xfId="0" applyNumberFormat="1" applyFont="1" applyFill="1" applyBorder="1" applyAlignment="1">
      <alignment vertical="center" wrapText="1"/>
    </xf>
    <xf numFmtId="177" fontId="35" fillId="0" borderId="0" xfId="0" applyNumberFormat="1" applyFont="1" applyFill="1" applyAlignment="1">
      <alignment horizontal="right" vertical="center" wrapText="1"/>
    </xf>
    <xf numFmtId="185" fontId="35" fillId="0" borderId="3" xfId="0" applyNumberFormat="1" applyFont="1" applyFill="1" applyBorder="1" applyAlignment="1">
      <alignment horizontal="center" vertical="center" wrapText="1"/>
    </xf>
    <xf numFmtId="1" fontId="36" fillId="0" borderId="5" xfId="8" applyNumberFormat="1" applyFont="1" applyFill="1" applyBorder="1" applyAlignment="1" applyProtection="1">
      <alignment horizontal="right" vertical="center" wrapText="1"/>
    </xf>
    <xf numFmtId="185" fontId="37" fillId="0" borderId="13" xfId="39" applyNumberFormat="1" applyFont="1" applyFill="1" applyBorder="1" applyAlignment="1">
      <alignment horizontal="left" vertical="top" wrapText="1"/>
    </xf>
    <xf numFmtId="182" fontId="36" fillId="0" borderId="5" xfId="8" applyNumberFormat="1" applyFont="1" applyFill="1" applyBorder="1" applyAlignment="1" applyProtection="1">
      <alignment horizontal="right" vertical="center" wrapText="1"/>
    </xf>
    <xf numFmtId="185" fontId="37" fillId="0" borderId="39" xfId="39" applyNumberFormat="1" applyFont="1" applyFill="1" applyBorder="1" applyAlignment="1">
      <alignment horizontal="left" vertical="top" wrapText="1"/>
    </xf>
    <xf numFmtId="1" fontId="36" fillId="0" borderId="11" xfId="8" applyNumberFormat="1" applyFont="1" applyFill="1" applyBorder="1" applyAlignment="1" applyProtection="1">
      <alignment horizontal="right" vertical="center" wrapText="1"/>
    </xf>
    <xf numFmtId="182" fontId="36" fillId="0" borderId="11" xfId="8" applyNumberFormat="1" applyFont="1" applyFill="1" applyBorder="1" applyAlignment="1" applyProtection="1">
      <alignment horizontal="right" vertical="center" wrapText="1"/>
    </xf>
    <xf numFmtId="1" fontId="36" fillId="0" borderId="8" xfId="8" applyNumberFormat="1" applyFont="1" applyFill="1" applyBorder="1" applyAlignment="1" applyProtection="1">
      <alignment horizontal="right" vertical="center" wrapText="1"/>
    </xf>
    <xf numFmtId="185" fontId="37" fillId="0" borderId="40" xfId="39" applyNumberFormat="1" applyFont="1" applyFill="1" applyBorder="1" applyAlignment="1">
      <alignment horizontal="left" vertical="top" wrapText="1"/>
    </xf>
    <xf numFmtId="0" fontId="38" fillId="0" borderId="0" xfId="0" applyFont="1" applyFill="1" applyBorder="1" applyAlignment="1">
      <alignment vertical="center"/>
    </xf>
    <xf numFmtId="0" fontId="33" fillId="4" borderId="0" xfId="0" applyFont="1" applyFill="1" applyBorder="1" applyAlignment="1">
      <alignment vertical="center"/>
    </xf>
    <xf numFmtId="178" fontId="4" fillId="0" borderId="0" xfId="0" applyNumberFormat="1" applyFont="1" applyFill="1" applyBorder="1" applyAlignment="1">
      <alignment horizontal="left"/>
    </xf>
    <xf numFmtId="178" fontId="35" fillId="0" borderId="0" xfId="0" applyNumberFormat="1" applyFont="1" applyFill="1" applyBorder="1" applyAlignment="1"/>
    <xf numFmtId="49" fontId="36" fillId="0" borderId="5" xfId="8" applyNumberFormat="1" applyFont="1" applyFill="1" applyBorder="1" applyAlignment="1" applyProtection="1">
      <alignment horizontal="right" vertical="center" wrapText="1" shrinkToFit="1"/>
    </xf>
    <xf numFmtId="0" fontId="36" fillId="0" borderId="5" xfId="8" applyNumberFormat="1" applyFont="1" applyFill="1" applyBorder="1" applyAlignment="1" applyProtection="1">
      <alignment horizontal="right" vertical="center" wrapText="1" shrinkToFit="1"/>
    </xf>
    <xf numFmtId="178" fontId="36" fillId="0" borderId="4" xfId="52" applyFont="1" applyFill="1" applyBorder="1" applyAlignment="1" applyProtection="1">
      <alignment vertical="center" wrapText="1"/>
      <protection locked="0"/>
    </xf>
    <xf numFmtId="49" fontId="36" fillId="0" borderId="5" xfId="8" applyNumberFormat="1" applyFont="1" applyFill="1" applyBorder="1" applyAlignment="1">
      <alignment horizontal="right" vertical="center" wrapText="1" shrinkToFit="1"/>
    </xf>
    <xf numFmtId="0" fontId="36" fillId="0" borderId="5" xfId="8" applyNumberFormat="1" applyFont="1" applyFill="1" applyBorder="1" applyAlignment="1">
      <alignment horizontal="right" vertical="center" wrapText="1" shrinkToFit="1"/>
    </xf>
    <xf numFmtId="178" fontId="36" fillId="0" borderId="4" xfId="52" applyFont="1" applyFill="1" applyBorder="1" applyAlignment="1" applyProtection="1">
      <alignment vertical="center"/>
      <protection locked="0"/>
    </xf>
    <xf numFmtId="178" fontId="36" fillId="4" borderId="4" xfId="52" applyFont="1" applyFill="1" applyBorder="1" applyAlignment="1" applyProtection="1">
      <alignment horizontal="left" vertical="center" wrapText="1" indent="2"/>
      <protection locked="0"/>
    </xf>
    <xf numFmtId="49" fontId="36" fillId="4" borderId="5" xfId="8" applyNumberFormat="1" applyFont="1" applyFill="1" applyBorder="1" applyAlignment="1" applyProtection="1">
      <alignment horizontal="right" vertical="center" wrapText="1" shrinkToFit="1"/>
    </xf>
    <xf numFmtId="49" fontId="36" fillId="4" borderId="5" xfId="8" applyNumberFormat="1" applyFont="1" applyFill="1" applyBorder="1" applyAlignment="1">
      <alignment horizontal="right" vertical="center" wrapText="1" shrinkToFit="1"/>
    </xf>
    <xf numFmtId="183" fontId="36" fillId="4" borderId="5" xfId="8" applyNumberFormat="1" applyFont="1" applyFill="1" applyBorder="1" applyAlignment="1">
      <alignment horizontal="right" vertical="center" wrapText="1" shrinkToFit="1"/>
    </xf>
    <xf numFmtId="181" fontId="35" fillId="0" borderId="4" xfId="0" applyNumberFormat="1" applyFont="1" applyFill="1" applyBorder="1" applyAlignment="1">
      <alignment horizontal="left" vertical="center" shrinkToFit="1"/>
    </xf>
    <xf numFmtId="1" fontId="36" fillId="0" borderId="4" xfId="0" applyNumberFormat="1" applyFont="1" applyFill="1" applyBorder="1" applyAlignment="1">
      <alignment horizontal="left" vertical="center" wrapText="1" indent="2"/>
    </xf>
    <xf numFmtId="49" fontId="36" fillId="0" borderId="18" xfId="8" applyNumberFormat="1" applyFont="1" applyFill="1" applyBorder="1" applyAlignment="1" applyProtection="1">
      <alignment horizontal="right" vertical="center" wrapText="1" shrinkToFit="1"/>
    </xf>
    <xf numFmtId="49" fontId="36" fillId="0" borderId="18" xfId="0" applyNumberFormat="1" applyFont="1" applyFill="1" applyBorder="1" applyAlignment="1">
      <alignment horizontal="left" vertical="center" wrapText="1"/>
    </xf>
    <xf numFmtId="3" fontId="36" fillId="0" borderId="4" xfId="0" applyNumberFormat="1" applyFont="1" applyFill="1" applyBorder="1" applyAlignment="1">
      <alignment horizontal="left" vertical="center" shrinkToFit="1"/>
    </xf>
    <xf numFmtId="49" fontId="36" fillId="0" borderId="5" xfId="0" applyNumberFormat="1" applyFont="1" applyFill="1" applyBorder="1" applyAlignment="1">
      <alignment horizontal="right" vertical="center" wrapText="1" shrinkToFit="1"/>
    </xf>
    <xf numFmtId="3" fontId="36" fillId="0" borderId="12" xfId="0" applyNumberFormat="1" applyFont="1" applyFill="1" applyBorder="1" applyAlignment="1">
      <alignment horizontal="left" vertical="center" shrinkToFit="1"/>
    </xf>
    <xf numFmtId="49" fontId="36" fillId="0" borderId="11" xfId="8" applyNumberFormat="1" applyFont="1" applyFill="1" applyBorder="1" applyAlignment="1">
      <alignment horizontal="right" vertical="center" wrapText="1" shrinkToFit="1"/>
    </xf>
    <xf numFmtId="49" fontId="36" fillId="0" borderId="11" xfId="0" applyNumberFormat="1" applyFont="1" applyFill="1" applyBorder="1" applyAlignment="1">
      <alignment horizontal="right" vertical="center" wrapText="1" shrinkToFit="1"/>
    </xf>
    <xf numFmtId="183" fontId="36" fillId="0" borderId="11" xfId="8" applyNumberFormat="1" applyFont="1" applyFill="1" applyBorder="1" applyAlignment="1">
      <alignment horizontal="right" vertical="center" wrapText="1" shrinkToFit="1"/>
    </xf>
    <xf numFmtId="0" fontId="36" fillId="0" borderId="8" xfId="8" applyNumberFormat="1" applyFont="1" applyFill="1" applyBorder="1" applyAlignment="1">
      <alignment horizontal="right" vertical="center" wrapText="1" shrinkToFit="1"/>
    </xf>
    <xf numFmtId="183" fontId="36" fillId="0" borderId="8" xfId="8" applyNumberFormat="1" applyFont="1" applyFill="1" applyBorder="1" applyAlignment="1">
      <alignment horizontal="right" vertical="center" wrapText="1" shrinkToFit="1"/>
    </xf>
    <xf numFmtId="187" fontId="4" fillId="0" borderId="0" xfId="0" applyNumberFormat="1" applyFont="1" applyFill="1" applyBorder="1" applyAlignment="1"/>
    <xf numFmtId="3" fontId="36" fillId="0" borderId="16" xfId="0" applyNumberFormat="1" applyFont="1" applyFill="1" applyBorder="1" applyAlignment="1">
      <alignment horizontal="center" vertical="center" wrapText="1"/>
    </xf>
    <xf numFmtId="178" fontId="37" fillId="0" borderId="32" xfId="0" applyNumberFormat="1" applyFont="1" applyFill="1" applyBorder="1" applyAlignment="1">
      <alignment horizontal="left" vertical="top" wrapText="1"/>
    </xf>
    <xf numFmtId="181" fontId="36" fillId="0" borderId="34" xfId="0" applyNumberFormat="1" applyFont="1" applyFill="1" applyBorder="1" applyAlignment="1">
      <alignment horizontal="left" vertical="center" shrinkToFit="1"/>
    </xf>
    <xf numFmtId="1" fontId="36" fillId="0" borderId="5" xfId="8" applyNumberFormat="1" applyFont="1" applyFill="1" applyBorder="1" applyAlignment="1">
      <alignment horizontal="right" vertical="center" wrapText="1" shrinkToFit="1"/>
    </xf>
    <xf numFmtId="178" fontId="37" fillId="0" borderId="35" xfId="0" applyNumberFormat="1" applyFont="1" applyFill="1" applyBorder="1" applyAlignment="1">
      <alignment horizontal="left" vertical="top" wrapText="1"/>
    </xf>
    <xf numFmtId="1" fontId="36" fillId="0" borderId="5" xfId="8" applyNumberFormat="1" applyFont="1" applyFill="1" applyBorder="1" applyAlignment="1" applyProtection="1">
      <alignment horizontal="right" vertical="center" wrapText="1" shrinkToFit="1"/>
    </xf>
    <xf numFmtId="182" fontId="36" fillId="0" borderId="5" xfId="8" applyNumberFormat="1" applyFont="1" applyFill="1" applyBorder="1" applyAlignment="1" applyProtection="1">
      <alignment horizontal="right" vertical="center" wrapText="1" shrinkToFit="1"/>
    </xf>
    <xf numFmtId="181" fontId="36" fillId="4" borderId="34" xfId="0" applyNumberFormat="1" applyFont="1" applyFill="1" applyBorder="1" applyAlignment="1">
      <alignment horizontal="left" vertical="center" shrinkToFit="1"/>
    </xf>
    <xf numFmtId="1" fontId="36" fillId="4" borderId="5" xfId="8" applyNumberFormat="1" applyFont="1" applyFill="1" applyBorder="1" applyAlignment="1">
      <alignment horizontal="right" vertical="center" wrapText="1" shrinkToFit="1"/>
    </xf>
    <xf numFmtId="181" fontId="36" fillId="4" borderId="34" xfId="0" applyNumberFormat="1" applyFont="1" applyFill="1" applyBorder="1" applyAlignment="1">
      <alignment horizontal="left" vertical="center" indent="2" shrinkToFit="1"/>
    </xf>
    <xf numFmtId="186" fontId="36" fillId="0" borderId="5" xfId="8" applyNumberFormat="1" applyFont="1" applyFill="1" applyBorder="1" applyAlignment="1">
      <alignment horizontal="right" vertical="center" wrapText="1" shrinkToFit="1"/>
    </xf>
    <xf numFmtId="185" fontId="36" fillId="0" borderId="5" xfId="8" applyNumberFormat="1" applyFont="1" applyFill="1" applyBorder="1" applyAlignment="1">
      <alignment horizontal="right" vertical="center" wrapText="1" shrinkToFit="1"/>
    </xf>
    <xf numFmtId="185" fontId="36" fillId="0" borderId="34" xfId="0" applyNumberFormat="1" applyFont="1" applyFill="1" applyBorder="1" applyAlignment="1">
      <alignment horizontal="left" vertical="center" wrapText="1"/>
    </xf>
    <xf numFmtId="185" fontId="36" fillId="0" borderId="34" xfId="39" applyNumberFormat="1" applyFont="1" applyFill="1" applyBorder="1" applyAlignment="1">
      <alignment horizontal="left" vertical="center" wrapText="1"/>
    </xf>
    <xf numFmtId="1" fontId="36" fillId="0" borderId="18" xfId="0" applyNumberFormat="1" applyFont="1" applyFill="1" applyBorder="1" applyAlignment="1">
      <alignment horizontal="right" vertical="center" wrapText="1"/>
    </xf>
    <xf numFmtId="182" fontId="36" fillId="0" borderId="11" xfId="8" applyNumberFormat="1" applyFont="1" applyFill="1" applyBorder="1" applyAlignment="1" applyProtection="1">
      <alignment horizontal="right" vertical="center" wrapText="1" shrinkToFit="1"/>
    </xf>
    <xf numFmtId="181" fontId="36" fillId="0" borderId="36" xfId="0" applyNumberFormat="1" applyFont="1" applyFill="1" applyBorder="1" applyAlignment="1">
      <alignment horizontal="left" vertical="center" wrapText="1"/>
    </xf>
    <xf numFmtId="1" fontId="36" fillId="0" borderId="14" xfId="0" applyNumberFormat="1" applyFont="1" applyFill="1" applyBorder="1" applyAlignment="1">
      <alignment horizontal="left" vertical="center" wrapText="1"/>
    </xf>
    <xf numFmtId="1" fontId="36" fillId="0" borderId="11" xfId="8" applyNumberFormat="1" applyFont="1" applyFill="1" applyBorder="1" applyAlignment="1">
      <alignment horizontal="right" vertical="center" wrapText="1" shrinkToFit="1"/>
    </xf>
    <xf numFmtId="1" fontId="36" fillId="0" borderId="8" xfId="8" applyNumberFormat="1" applyFont="1" applyFill="1" applyBorder="1" applyAlignment="1" applyProtection="1">
      <alignment horizontal="right" vertical="center" wrapText="1" shrinkToFit="1"/>
    </xf>
    <xf numFmtId="178" fontId="37" fillId="0" borderId="37" xfId="0" applyNumberFormat="1" applyFont="1" applyFill="1" applyBorder="1" applyAlignment="1">
      <alignment horizontal="left" vertical="top" wrapText="1"/>
    </xf>
    <xf numFmtId="176" fontId="11" fillId="0" borderId="0" xfId="0" applyNumberFormat="1" applyFont="1" applyFill="1" applyBorder="1" applyAlignment="1"/>
    <xf numFmtId="188" fontId="4" fillId="0" borderId="0" xfId="0" applyNumberFormat="1" applyFont="1" applyFill="1" applyBorder="1" applyAlignment="1"/>
    <xf numFmtId="3" fontId="1" fillId="0" borderId="0" xfId="0" applyNumberFormat="1" applyFont="1" applyFill="1" applyBorder="1" applyAlignment="1">
      <alignment horizontal="left" vertical="center" wrapText="1"/>
    </xf>
    <xf numFmtId="178" fontId="39" fillId="0" borderId="0" xfId="0" applyNumberFormat="1" applyFont="1" applyFill="1" applyBorder="1" applyAlignment="1"/>
    <xf numFmtId="178" fontId="36" fillId="0" borderId="0" xfId="0" applyNumberFormat="1" applyFont="1" applyFill="1" applyBorder="1" applyAlignment="1">
      <alignment horizontal="right" vertical="center"/>
    </xf>
    <xf numFmtId="178" fontId="31" fillId="0" borderId="0" xfId="0" applyNumberFormat="1" applyFont="1" applyFill="1" applyBorder="1" applyAlignment="1"/>
    <xf numFmtId="3" fontId="36" fillId="0" borderId="3" xfId="0" applyNumberFormat="1" applyFont="1" applyFill="1" applyBorder="1" applyAlignment="1">
      <alignment horizontal="center" vertical="center" wrapText="1"/>
    </xf>
    <xf numFmtId="178" fontId="37" fillId="0" borderId="13" xfId="0" applyNumberFormat="1" applyFont="1" applyFill="1" applyBorder="1" applyAlignment="1">
      <alignment horizontal="left" vertical="top" wrapText="1"/>
    </xf>
    <xf numFmtId="178" fontId="37" fillId="0" borderId="39" xfId="0" applyNumberFormat="1" applyFont="1" applyFill="1" applyBorder="1" applyAlignment="1">
      <alignment horizontal="left" vertical="top" wrapText="1"/>
    </xf>
    <xf numFmtId="1" fontId="36" fillId="4" borderId="5" xfId="8" applyNumberFormat="1" applyFont="1" applyFill="1" applyBorder="1" applyAlignment="1" applyProtection="1">
      <alignment horizontal="right" vertical="center" wrapText="1" shrinkToFit="1"/>
    </xf>
    <xf numFmtId="178" fontId="35" fillId="4" borderId="0" xfId="0" applyNumberFormat="1" applyFont="1" applyFill="1" applyBorder="1" applyAlignment="1"/>
    <xf numFmtId="185" fontId="36" fillId="0" borderId="5" xfId="8" applyNumberFormat="1" applyFont="1" applyFill="1" applyBorder="1" applyAlignment="1" applyProtection="1">
      <alignment horizontal="right" vertical="center" wrapText="1" shrinkToFit="1"/>
    </xf>
    <xf numFmtId="178" fontId="37" fillId="0" borderId="40" xfId="0" applyNumberFormat="1" applyFont="1" applyFill="1" applyBorder="1" applyAlignment="1">
      <alignment horizontal="left" vertical="top" wrapText="1"/>
    </xf>
    <xf numFmtId="182" fontId="4" fillId="0" borderId="0" xfId="8" applyNumberFormat="1" applyFont="1" applyFill="1" applyAlignment="1"/>
    <xf numFmtId="181" fontId="35" fillId="0" borderId="0" xfId="0" applyNumberFormat="1" applyFont="1" applyFill="1" applyBorder="1" applyAlignment="1"/>
    <xf numFmtId="181" fontId="35" fillId="4" borderId="0" xfId="0" applyNumberFormat="1" applyFont="1" applyFill="1" applyBorder="1" applyAlignment="1"/>
    <xf numFmtId="0" fontId="40" fillId="0" borderId="0" xfId="0"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43" fillId="0" borderId="0" xfId="0" applyFont="1" applyFill="1" applyBorder="1" applyAlignment="1">
      <alignment horizontal="righ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57" fontId="46" fillId="0" borderId="0"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F1010000"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乐昌表一" xfId="52"/>
    <cellStyle name="千位分隔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tabSelected="1" workbookViewId="0">
      <selection activeCell="B15" sqref="B15"/>
    </sheetView>
  </sheetViews>
  <sheetFormatPr defaultColWidth="8.725" defaultRowHeight="13.5" outlineLevelCol="1"/>
  <cols>
    <col min="1" max="1" width="8.725" style="6"/>
    <col min="2" max="2" width="85" style="6" customWidth="1"/>
    <col min="3" max="16384" width="8.725" style="6"/>
  </cols>
  <sheetData>
    <row r="1" spans="1:1">
      <c r="A1" s="345" t="s">
        <v>0</v>
      </c>
    </row>
    <row r="2" spans="2:2">
      <c r="B2" s="345"/>
    </row>
    <row r="3" ht="83.15" customHeight="1" spans="2:2">
      <c r="B3" s="346" t="s">
        <v>1</v>
      </c>
    </row>
    <row r="4" spans="2:2">
      <c r="B4" s="341"/>
    </row>
    <row r="5" spans="2:2">
      <c r="B5" s="341"/>
    </row>
    <row r="6" spans="2:2">
      <c r="B6" s="341"/>
    </row>
    <row r="7" spans="2:2">
      <c r="B7" s="341"/>
    </row>
    <row r="8" spans="2:2">
      <c r="B8" s="341"/>
    </row>
    <row r="9" spans="2:2">
      <c r="B9" s="341"/>
    </row>
    <row r="10" spans="2:2">
      <c r="B10" s="347" t="s">
        <v>2</v>
      </c>
    </row>
    <row r="11" ht="24" customHeight="1" spans="2:2">
      <c r="B11" s="348">
        <v>44440</v>
      </c>
    </row>
  </sheetData>
  <printOptions horizontalCentered="1"/>
  <pageMargins left="0.751388888888889" right="0.751388888888889" top="1.92847222222222"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zoomScale="85" zoomScaleNormal="85" topLeftCell="A10" workbookViewId="0">
      <selection activeCell="F36" sqref="F36"/>
    </sheetView>
  </sheetViews>
  <sheetFormatPr defaultColWidth="8.725" defaultRowHeight="14.25"/>
  <cols>
    <col min="1" max="1" width="39.3666666666667" style="30" customWidth="1"/>
    <col min="2" max="2" width="14.5416666666667" style="30" hidden="1" customWidth="1"/>
    <col min="3" max="4" width="14.5416666666667" style="30" customWidth="1"/>
    <col min="5" max="5" width="14.725" style="30" hidden="1" customWidth="1"/>
    <col min="6" max="6" width="13.8166666666667" style="30" customWidth="1"/>
    <col min="7" max="7" width="144.816666666667" style="31" customWidth="1"/>
    <col min="8" max="8" width="5.26666666666667" style="30" customWidth="1"/>
    <col min="9" max="9" width="9" style="30" customWidth="1"/>
    <col min="10" max="11" width="18.2666666666667" style="30" customWidth="1"/>
    <col min="12" max="12" width="17.9083333333333" style="30" customWidth="1"/>
    <col min="13" max="23" width="9" style="30"/>
    <col min="24" max="251" width="8.725" style="30"/>
    <col min="252" max="16384" width="8.725" style="6"/>
  </cols>
  <sheetData>
    <row r="1" spans="1:7">
      <c r="A1" s="30" t="s">
        <v>18</v>
      </c>
      <c r="G1" s="30"/>
    </row>
    <row r="2" ht="38" customHeight="1" spans="1:7">
      <c r="A2" s="32" t="s">
        <v>19</v>
      </c>
      <c r="B2" s="32"/>
      <c r="C2" s="33"/>
      <c r="D2" s="33"/>
      <c r="E2" s="33"/>
      <c r="F2" s="33"/>
      <c r="G2" s="34"/>
    </row>
    <row r="3" ht="21" customHeight="1" spans="1:7">
      <c r="A3" s="3"/>
      <c r="B3" s="3"/>
      <c r="C3" s="4"/>
      <c r="D3" s="3"/>
      <c r="E3" s="3"/>
      <c r="G3" s="35" t="s">
        <v>22</v>
      </c>
    </row>
    <row r="4" ht="51" customHeight="1" spans="1:7">
      <c r="A4" s="36" t="s">
        <v>34</v>
      </c>
      <c r="B4" s="37" t="s">
        <v>820</v>
      </c>
      <c r="C4" s="38" t="s">
        <v>821</v>
      </c>
      <c r="D4" s="39" t="s">
        <v>166</v>
      </c>
      <c r="E4" s="39" t="s">
        <v>822</v>
      </c>
      <c r="F4" s="39" t="s">
        <v>823</v>
      </c>
      <c r="G4" s="40" t="s">
        <v>824</v>
      </c>
    </row>
    <row r="5" ht="42" customHeight="1" spans="1:11">
      <c r="A5" s="41" t="s">
        <v>38</v>
      </c>
      <c r="B5" s="42">
        <v>171370</v>
      </c>
      <c r="C5" s="43">
        <v>179401</v>
      </c>
      <c r="D5" s="43">
        <v>171222</v>
      </c>
      <c r="E5" s="43">
        <f t="shared" ref="E5:E25" si="0">D5-B5</f>
        <v>-148</v>
      </c>
      <c r="F5" s="44">
        <f>D5-C5</f>
        <v>-8179</v>
      </c>
      <c r="G5" s="45" t="s">
        <v>825</v>
      </c>
      <c r="K5" s="56"/>
    </row>
    <row r="6" ht="32" customHeight="1" spans="1:12">
      <c r="A6" s="41" t="s">
        <v>235</v>
      </c>
      <c r="B6" s="42">
        <v>2093</v>
      </c>
      <c r="C6" s="43">
        <v>3261</v>
      </c>
      <c r="D6" s="43">
        <v>3753</v>
      </c>
      <c r="E6" s="43">
        <f t="shared" si="0"/>
        <v>1660</v>
      </c>
      <c r="F6" s="44">
        <f t="shared" ref="F6:F23" si="1">D6-C6</f>
        <v>492</v>
      </c>
      <c r="G6" s="45" t="s">
        <v>826</v>
      </c>
      <c r="K6" s="6"/>
      <c r="L6" s="57"/>
    </row>
    <row r="7" ht="32" customHeight="1" spans="1:12">
      <c r="A7" s="41" t="s">
        <v>236</v>
      </c>
      <c r="B7" s="42">
        <v>169200</v>
      </c>
      <c r="C7" s="43">
        <v>150165</v>
      </c>
      <c r="D7" s="43">
        <v>147147</v>
      </c>
      <c r="E7" s="43">
        <f t="shared" si="0"/>
        <v>-22053</v>
      </c>
      <c r="F7" s="44">
        <f t="shared" si="1"/>
        <v>-3018</v>
      </c>
      <c r="G7" s="45" t="s">
        <v>827</v>
      </c>
      <c r="I7" s="58"/>
      <c r="K7" s="6"/>
      <c r="L7" s="57"/>
    </row>
    <row r="8" ht="32" customHeight="1" spans="1:12">
      <c r="A8" s="41" t="s">
        <v>237</v>
      </c>
      <c r="B8" s="42">
        <v>146475</v>
      </c>
      <c r="C8" s="43">
        <v>148553</v>
      </c>
      <c r="D8" s="43">
        <v>156222</v>
      </c>
      <c r="E8" s="43">
        <f t="shared" si="0"/>
        <v>9747</v>
      </c>
      <c r="F8" s="44">
        <f t="shared" si="1"/>
        <v>7669</v>
      </c>
      <c r="G8" s="45" t="s">
        <v>828</v>
      </c>
      <c r="K8" s="6"/>
      <c r="L8" s="57"/>
    </row>
    <row r="9" ht="41" customHeight="1" spans="1:12">
      <c r="A9" s="41" t="s">
        <v>238</v>
      </c>
      <c r="B9" s="42">
        <v>26612</v>
      </c>
      <c r="C9" s="46">
        <v>28858</v>
      </c>
      <c r="D9" s="43">
        <v>26297</v>
      </c>
      <c r="E9" s="43">
        <f t="shared" si="0"/>
        <v>-315</v>
      </c>
      <c r="F9" s="44">
        <f t="shared" si="1"/>
        <v>-2561</v>
      </c>
      <c r="G9" s="45" t="s">
        <v>829</v>
      </c>
      <c r="K9" s="6"/>
      <c r="L9" s="57"/>
    </row>
    <row r="10" ht="42" customHeight="1" spans="1:12">
      <c r="A10" s="41" t="s">
        <v>239</v>
      </c>
      <c r="B10" s="42">
        <v>57604</v>
      </c>
      <c r="C10" s="43">
        <v>62226</v>
      </c>
      <c r="D10" s="43">
        <v>74892</v>
      </c>
      <c r="E10" s="43">
        <f t="shared" si="0"/>
        <v>17288</v>
      </c>
      <c r="F10" s="44">
        <f t="shared" si="1"/>
        <v>12666</v>
      </c>
      <c r="G10" s="45" t="s">
        <v>830</v>
      </c>
      <c r="K10" s="6"/>
      <c r="L10" s="57"/>
    </row>
    <row r="11" ht="32" customHeight="1" spans="1:12">
      <c r="A11" s="41" t="s">
        <v>240</v>
      </c>
      <c r="B11" s="42">
        <v>144432</v>
      </c>
      <c r="C11" s="43">
        <v>192203</v>
      </c>
      <c r="D11" s="43">
        <v>189789</v>
      </c>
      <c r="E11" s="43">
        <f t="shared" si="0"/>
        <v>45357</v>
      </c>
      <c r="F11" s="44">
        <f t="shared" si="1"/>
        <v>-2414</v>
      </c>
      <c r="G11" s="45" t="s">
        <v>831</v>
      </c>
      <c r="K11" s="6"/>
      <c r="L11" s="57"/>
    </row>
    <row r="12" ht="32" customHeight="1" spans="1:12">
      <c r="A12" s="41" t="s">
        <v>241</v>
      </c>
      <c r="B12" s="42">
        <v>44143</v>
      </c>
      <c r="C12" s="43">
        <v>77837</v>
      </c>
      <c r="D12" s="43">
        <v>79422</v>
      </c>
      <c r="E12" s="43">
        <f t="shared" si="0"/>
        <v>35279</v>
      </c>
      <c r="F12" s="44">
        <f t="shared" si="1"/>
        <v>1585</v>
      </c>
      <c r="G12" s="45" t="s">
        <v>832</v>
      </c>
      <c r="K12" s="6"/>
      <c r="L12" s="57"/>
    </row>
    <row r="13" ht="32" customHeight="1" spans="1:12">
      <c r="A13" s="41" t="s">
        <v>242</v>
      </c>
      <c r="B13" s="42">
        <v>26052</v>
      </c>
      <c r="C13" s="43">
        <v>33206</v>
      </c>
      <c r="D13" s="43">
        <v>39148</v>
      </c>
      <c r="E13" s="43">
        <f t="shared" si="0"/>
        <v>13096</v>
      </c>
      <c r="F13" s="44">
        <f t="shared" si="1"/>
        <v>5942</v>
      </c>
      <c r="G13" s="45" t="s">
        <v>833</v>
      </c>
      <c r="K13" s="6"/>
      <c r="L13" s="57"/>
    </row>
    <row r="14" ht="53" customHeight="1" spans="1:12">
      <c r="A14" s="41" t="s">
        <v>243</v>
      </c>
      <c r="B14" s="42">
        <v>132298</v>
      </c>
      <c r="C14" s="43">
        <v>72226</v>
      </c>
      <c r="D14" s="43">
        <v>99466</v>
      </c>
      <c r="E14" s="43">
        <f t="shared" si="0"/>
        <v>-32832</v>
      </c>
      <c r="F14" s="44">
        <f t="shared" si="1"/>
        <v>27240</v>
      </c>
      <c r="G14" s="45" t="s">
        <v>834</v>
      </c>
      <c r="K14" s="6"/>
      <c r="L14" s="57"/>
    </row>
    <row r="15" ht="32" customHeight="1" spans="1:12">
      <c r="A15" s="41" t="s">
        <v>244</v>
      </c>
      <c r="B15" s="42">
        <v>24778</v>
      </c>
      <c r="C15" s="43">
        <v>19464</v>
      </c>
      <c r="D15" s="43">
        <v>20089</v>
      </c>
      <c r="E15" s="43">
        <f t="shared" si="0"/>
        <v>-4689</v>
      </c>
      <c r="F15" s="44">
        <f t="shared" si="1"/>
        <v>625</v>
      </c>
      <c r="G15" s="45" t="s">
        <v>835</v>
      </c>
      <c r="K15" s="6"/>
      <c r="L15" s="57"/>
    </row>
    <row r="16" ht="32" customHeight="1" spans="1:12">
      <c r="A16" s="41" t="s">
        <v>245</v>
      </c>
      <c r="B16" s="42">
        <v>70617</v>
      </c>
      <c r="C16" s="43">
        <v>59041</v>
      </c>
      <c r="D16" s="43">
        <v>52414</v>
      </c>
      <c r="E16" s="43">
        <f t="shared" si="0"/>
        <v>-18203</v>
      </c>
      <c r="F16" s="44">
        <f t="shared" si="1"/>
        <v>-6627</v>
      </c>
      <c r="G16" s="45" t="s">
        <v>836</v>
      </c>
      <c r="K16" s="6"/>
      <c r="L16" s="57"/>
    </row>
    <row r="17" ht="32" customHeight="1" spans="1:12">
      <c r="A17" s="41" t="s">
        <v>837</v>
      </c>
      <c r="B17" s="42">
        <v>10910</v>
      </c>
      <c r="C17" s="43">
        <v>37931</v>
      </c>
      <c r="D17" s="43">
        <v>102594</v>
      </c>
      <c r="E17" s="43">
        <f t="shared" si="0"/>
        <v>91684</v>
      </c>
      <c r="F17" s="44">
        <f t="shared" si="1"/>
        <v>64663</v>
      </c>
      <c r="G17" s="45" t="s">
        <v>838</v>
      </c>
      <c r="K17" s="6"/>
      <c r="L17" s="57"/>
    </row>
    <row r="18" ht="32" customHeight="1" spans="1:12">
      <c r="A18" s="41" t="s">
        <v>247</v>
      </c>
      <c r="B18" s="42">
        <v>500</v>
      </c>
      <c r="C18" s="43"/>
      <c r="D18" s="43"/>
      <c r="E18" s="43">
        <f t="shared" si="0"/>
        <v>-500</v>
      </c>
      <c r="F18" s="44">
        <f t="shared" si="1"/>
        <v>0</v>
      </c>
      <c r="G18" s="45"/>
      <c r="K18" s="6"/>
      <c r="L18" s="57"/>
    </row>
    <row r="19" ht="32" customHeight="1" spans="1:12">
      <c r="A19" s="41" t="s">
        <v>248</v>
      </c>
      <c r="B19" s="42">
        <v>10688</v>
      </c>
      <c r="C19" s="43">
        <v>10644</v>
      </c>
      <c r="D19" s="43">
        <v>10425</v>
      </c>
      <c r="E19" s="43">
        <f t="shared" si="0"/>
        <v>-263</v>
      </c>
      <c r="F19" s="44">
        <f t="shared" si="1"/>
        <v>-219</v>
      </c>
      <c r="G19" s="45" t="s">
        <v>839</v>
      </c>
      <c r="K19" s="6"/>
      <c r="L19" s="57"/>
    </row>
    <row r="20" ht="32" customHeight="1" spans="1:12">
      <c r="A20" s="41" t="s">
        <v>249</v>
      </c>
      <c r="B20" s="42">
        <v>17480</v>
      </c>
      <c r="C20" s="43">
        <v>25729</v>
      </c>
      <c r="D20" s="43">
        <v>25239</v>
      </c>
      <c r="E20" s="43">
        <f t="shared" si="0"/>
        <v>7759</v>
      </c>
      <c r="F20" s="44">
        <f t="shared" si="1"/>
        <v>-490</v>
      </c>
      <c r="G20" s="45" t="s">
        <v>840</v>
      </c>
      <c r="K20" s="6"/>
      <c r="L20" s="57"/>
    </row>
    <row r="21" ht="32" customHeight="1" spans="1:12">
      <c r="A21" s="47" t="s">
        <v>250</v>
      </c>
      <c r="B21" s="42">
        <v>2496</v>
      </c>
      <c r="C21" s="43">
        <v>6794</v>
      </c>
      <c r="D21" s="43">
        <v>6681</v>
      </c>
      <c r="E21" s="43">
        <f t="shared" si="0"/>
        <v>4185</v>
      </c>
      <c r="F21" s="44">
        <f t="shared" si="1"/>
        <v>-113</v>
      </c>
      <c r="G21" s="45" t="s">
        <v>841</v>
      </c>
      <c r="K21" s="6"/>
      <c r="L21" s="57"/>
    </row>
    <row r="22" ht="32" customHeight="1" spans="1:12">
      <c r="A22" s="47" t="s">
        <v>251</v>
      </c>
      <c r="B22" s="42">
        <v>14447</v>
      </c>
      <c r="C22" s="43">
        <v>16093</v>
      </c>
      <c r="D22" s="43">
        <v>15635</v>
      </c>
      <c r="E22" s="43">
        <f t="shared" si="0"/>
        <v>1188</v>
      </c>
      <c r="F22" s="44">
        <f t="shared" si="1"/>
        <v>-458</v>
      </c>
      <c r="G22" s="45" t="s">
        <v>842</v>
      </c>
      <c r="K22" s="6"/>
      <c r="L22" s="57"/>
    </row>
    <row r="23" ht="49" customHeight="1" spans="1:12">
      <c r="A23" s="48" t="s">
        <v>252</v>
      </c>
      <c r="B23" s="42">
        <v>512</v>
      </c>
      <c r="C23" s="42">
        <v>962</v>
      </c>
      <c r="D23" s="42">
        <v>131</v>
      </c>
      <c r="E23" s="43">
        <f t="shared" si="0"/>
        <v>-381</v>
      </c>
      <c r="F23" s="44">
        <f t="shared" si="1"/>
        <v>-831</v>
      </c>
      <c r="G23" s="49" t="s">
        <v>843</v>
      </c>
      <c r="K23" s="6"/>
      <c r="L23" s="57"/>
    </row>
    <row r="24" ht="30" customHeight="1" spans="1:12">
      <c r="A24" s="48"/>
      <c r="B24" s="50"/>
      <c r="C24" s="42"/>
      <c r="D24" s="42"/>
      <c r="E24" s="43">
        <f t="shared" si="0"/>
        <v>0</v>
      </c>
      <c r="F24" s="51"/>
      <c r="G24" s="49"/>
      <c r="K24" s="6"/>
      <c r="L24" s="57"/>
    </row>
    <row r="25" ht="30" customHeight="1" spans="1:12">
      <c r="A25" s="52" t="s">
        <v>82</v>
      </c>
      <c r="B25" s="53">
        <f>SUM(B5:B23)</f>
        <v>1072707</v>
      </c>
      <c r="C25" s="53">
        <f>SUM(C5:C23)</f>
        <v>1124594</v>
      </c>
      <c r="D25" s="53">
        <f>SUM(D5:D23)</f>
        <v>1220566</v>
      </c>
      <c r="E25" s="53">
        <f t="shared" si="0"/>
        <v>147859</v>
      </c>
      <c r="F25" s="54">
        <f>SUM(F5:F23)</f>
        <v>95972</v>
      </c>
      <c r="G25" s="55"/>
      <c r="K25" s="6"/>
      <c r="L25" s="57"/>
    </row>
  </sheetData>
  <mergeCells count="1">
    <mergeCell ref="A2:G2"/>
  </mergeCells>
  <printOptions horizontalCentered="1"/>
  <pageMargins left="0.79" right="0.79" top="0.432638888888889" bottom="0.75" header="0.236111111111111" footer="0.5"/>
  <pageSetup paperSize="9" scale="5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zoomScale="85" zoomScaleNormal="85" workbookViewId="0">
      <selection activeCell="B8" sqref="B8"/>
    </sheetView>
  </sheetViews>
  <sheetFormatPr defaultColWidth="8.725" defaultRowHeight="13.5" outlineLevelCol="5"/>
  <cols>
    <col min="1" max="1" width="44.8166666666667" style="3" customWidth="1"/>
    <col min="2" max="4" width="18.1833333333333" style="4" customWidth="1"/>
    <col min="5" max="5" width="64.8166666666667" style="5" customWidth="1"/>
    <col min="6" max="6" width="22.725" style="3" customWidth="1"/>
    <col min="7" max="21" width="9" style="3"/>
    <col min="22" max="249" width="8.725" style="3"/>
    <col min="250" max="16384" width="8.725" style="6"/>
  </cols>
  <sheetData>
    <row r="1" ht="14.25" spans="1:1">
      <c r="A1" s="7" t="s">
        <v>20</v>
      </c>
    </row>
    <row r="2" s="1" customFormat="1" ht="43" customHeight="1" spans="1:6">
      <c r="A2" s="8" t="s">
        <v>21</v>
      </c>
      <c r="B2" s="8"/>
      <c r="C2" s="8"/>
      <c r="D2" s="8"/>
      <c r="E2" s="8"/>
      <c r="F2" s="9"/>
    </row>
    <row r="3" ht="21" customHeight="1" spans="1:5">
      <c r="A3" s="10"/>
      <c r="B3" s="11"/>
      <c r="C3" s="11"/>
      <c r="D3" s="11"/>
      <c r="E3" s="12" t="s">
        <v>844</v>
      </c>
    </row>
    <row r="4" s="2" customFormat="1" ht="54" customHeight="1" spans="1:5">
      <c r="A4" s="13" t="s">
        <v>34</v>
      </c>
      <c r="B4" s="14" t="s">
        <v>821</v>
      </c>
      <c r="C4" s="14" t="s">
        <v>166</v>
      </c>
      <c r="D4" s="14" t="s">
        <v>845</v>
      </c>
      <c r="E4" s="15" t="s">
        <v>824</v>
      </c>
    </row>
    <row r="5" ht="56" customHeight="1" spans="1:5">
      <c r="A5" s="16" t="s">
        <v>112</v>
      </c>
      <c r="B5" s="17">
        <v>40</v>
      </c>
      <c r="C5" s="18">
        <v>40</v>
      </c>
      <c r="D5" s="19">
        <f t="shared" ref="D5:D12" si="0">+C5-B5</f>
        <v>0</v>
      </c>
      <c r="E5" s="20"/>
    </row>
    <row r="6" ht="47" customHeight="1" spans="1:5">
      <c r="A6" s="16" t="s">
        <v>254</v>
      </c>
      <c r="B6" s="17">
        <v>644640</v>
      </c>
      <c r="C6" s="18">
        <v>601067</v>
      </c>
      <c r="D6" s="19">
        <f t="shared" si="0"/>
        <v>-43573</v>
      </c>
      <c r="E6" s="20" t="s">
        <v>846</v>
      </c>
    </row>
    <row r="7" ht="47" customHeight="1" spans="1:5">
      <c r="A7" s="16" t="s">
        <v>255</v>
      </c>
      <c r="B7" s="17">
        <v>1030</v>
      </c>
      <c r="C7" s="18">
        <v>1030</v>
      </c>
      <c r="D7" s="19">
        <f t="shared" si="0"/>
        <v>0</v>
      </c>
      <c r="E7" s="20"/>
    </row>
    <row r="8" ht="47" customHeight="1" spans="1:6">
      <c r="A8" s="16" t="s">
        <v>256</v>
      </c>
      <c r="B8" s="17">
        <v>42390</v>
      </c>
      <c r="C8" s="18">
        <v>36854</v>
      </c>
      <c r="D8" s="19">
        <f t="shared" si="0"/>
        <v>-5536</v>
      </c>
      <c r="E8" s="20" t="s">
        <v>847</v>
      </c>
      <c r="F8" s="21"/>
    </row>
    <row r="9" ht="47" customHeight="1" spans="1:5">
      <c r="A9" s="16" t="s">
        <v>257</v>
      </c>
      <c r="B9" s="17">
        <v>366592</v>
      </c>
      <c r="C9" s="18">
        <v>409134</v>
      </c>
      <c r="D9" s="19">
        <f t="shared" si="0"/>
        <v>42542</v>
      </c>
      <c r="E9" s="20" t="s">
        <v>848</v>
      </c>
    </row>
    <row r="10" ht="67" customHeight="1" spans="1:5">
      <c r="A10" s="16" t="s">
        <v>130</v>
      </c>
      <c r="B10" s="17">
        <v>68585</v>
      </c>
      <c r="C10" s="18">
        <v>69427</v>
      </c>
      <c r="D10" s="19">
        <f t="shared" si="0"/>
        <v>842</v>
      </c>
      <c r="E10" s="20" t="s">
        <v>849</v>
      </c>
    </row>
    <row r="11" ht="47" customHeight="1" spans="1:5">
      <c r="A11" s="16"/>
      <c r="B11" s="17"/>
      <c r="C11" s="18"/>
      <c r="D11" s="19">
        <f t="shared" si="0"/>
        <v>0</v>
      </c>
      <c r="E11" s="22"/>
    </row>
    <row r="12" ht="47" customHeight="1" spans="1:5">
      <c r="A12" s="23" t="s">
        <v>82</v>
      </c>
      <c r="B12" s="24">
        <f>SUM(B5:B10)</f>
        <v>1123277</v>
      </c>
      <c r="C12" s="25">
        <f>SUM(C5:C11)</f>
        <v>1117552</v>
      </c>
      <c r="D12" s="26">
        <f t="shared" si="0"/>
        <v>-5725</v>
      </c>
      <c r="E12" s="27"/>
    </row>
    <row r="13" ht="30" customHeight="1" spans="1:5">
      <c r="A13" s="7"/>
      <c r="B13" s="28"/>
      <c r="C13" s="28"/>
      <c r="D13" s="28"/>
      <c r="E13" s="29"/>
    </row>
    <row r="14" ht="18" customHeight="1"/>
  </sheetData>
  <mergeCells count="1">
    <mergeCell ref="A2:E2"/>
  </mergeCells>
  <printOptions horizontalCentered="1"/>
  <pageMargins left="0.79" right="0.79" top="0.75" bottom="0.75"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5"/>
  <sheetViews>
    <sheetView workbookViewId="0">
      <selection activeCell="C12" sqref="C12"/>
    </sheetView>
  </sheetViews>
  <sheetFormatPr defaultColWidth="8.725" defaultRowHeight="13.5" outlineLevelCol="2"/>
  <cols>
    <col min="1" max="2" width="8.725" style="6"/>
    <col min="3" max="3" width="73" style="6" customWidth="1"/>
    <col min="4" max="16384" width="8.725" style="6"/>
  </cols>
  <sheetData>
    <row r="3" ht="27" spans="2:3">
      <c r="B3" s="340" t="s">
        <v>3</v>
      </c>
      <c r="C3" s="340"/>
    </row>
    <row r="4" spans="2:3">
      <c r="B4" s="341"/>
      <c r="C4" s="341"/>
    </row>
    <row r="5" ht="20.25" spans="2:3">
      <c r="B5" s="341"/>
      <c r="C5" s="342"/>
    </row>
    <row r="6" ht="30" customHeight="1" spans="2:3">
      <c r="B6" s="343" t="s">
        <v>4</v>
      </c>
      <c r="C6" s="344" t="s">
        <v>5</v>
      </c>
    </row>
    <row r="7" ht="30" customHeight="1" spans="2:3">
      <c r="B7" s="343" t="s">
        <v>6</v>
      </c>
      <c r="C7" s="344" t="s">
        <v>7</v>
      </c>
    </row>
    <row r="8" ht="30" customHeight="1" spans="2:3">
      <c r="B8" s="343" t="s">
        <v>8</v>
      </c>
      <c r="C8" s="344" t="s">
        <v>9</v>
      </c>
    </row>
    <row r="9" ht="30" customHeight="1" spans="2:3">
      <c r="B9" s="343" t="s">
        <v>10</v>
      </c>
      <c r="C9" s="344" t="s">
        <v>11</v>
      </c>
    </row>
    <row r="10" ht="30" customHeight="1" spans="2:3">
      <c r="B10" s="343" t="s">
        <v>12</v>
      </c>
      <c r="C10" s="344" t="s">
        <v>13</v>
      </c>
    </row>
    <row r="11" ht="30" customHeight="1" spans="2:3">
      <c r="B11" s="343" t="s">
        <v>14</v>
      </c>
      <c r="C11" s="344" t="s">
        <v>15</v>
      </c>
    </row>
    <row r="12" ht="30" customHeight="1" spans="2:3">
      <c r="B12" s="343" t="s">
        <v>16</v>
      </c>
      <c r="C12" s="344" t="s">
        <v>17</v>
      </c>
    </row>
    <row r="13" ht="30" customHeight="1" spans="2:3">
      <c r="B13" s="343" t="s">
        <v>18</v>
      </c>
      <c r="C13" s="344" t="s">
        <v>19</v>
      </c>
    </row>
    <row r="14" ht="30" customHeight="1" spans="2:3">
      <c r="B14" s="343" t="s">
        <v>20</v>
      </c>
      <c r="C14" s="344" t="s">
        <v>21</v>
      </c>
    </row>
    <row r="15" ht="25" customHeight="1" spans="2:3">
      <c r="B15" s="343"/>
      <c r="C15" s="344"/>
    </row>
  </sheetData>
  <mergeCells count="1">
    <mergeCell ref="B3:C3"/>
  </mergeCells>
  <printOptions horizontalCentered="1"/>
  <pageMargins left="0.751388888888889" right="0.751388888888889" top="1.10208333333333" bottom="1" header="0.511805555555556" footer="0.511805555555556"/>
  <pageSetup paperSize="9" scale="12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A48"/>
  <sheetViews>
    <sheetView zoomScale="145" zoomScaleNormal="145" topLeftCell="A4" workbookViewId="0">
      <selection activeCell="K5" sqref="K5:K43"/>
    </sheetView>
  </sheetViews>
  <sheetFormatPr defaultColWidth="8.725" defaultRowHeight="14.25"/>
  <cols>
    <col min="1" max="1" width="20.1833333333333" style="105" customWidth="1"/>
    <col min="2" max="2" width="5.725" style="105" customWidth="1"/>
    <col min="3" max="3" width="5.725" style="105" hidden="1" customWidth="1"/>
    <col min="4" max="10" width="5.725" style="105" customWidth="1"/>
    <col min="11" max="11" width="5.36666666666667" style="105" customWidth="1"/>
    <col min="12" max="12" width="20.1833333333333" style="105" customWidth="1"/>
    <col min="13" max="20" width="6" style="105" customWidth="1"/>
    <col min="21" max="21" width="6.45" style="278" customWidth="1"/>
    <col min="22" max="22" width="5.26666666666667" style="105" customWidth="1"/>
    <col min="23" max="23" width="9" style="105" customWidth="1"/>
    <col min="24" max="25" width="18.2666666666667" style="105" customWidth="1"/>
    <col min="26" max="26" width="17.9083333333333" style="105" customWidth="1"/>
    <col min="27" max="37" width="9" style="105"/>
    <col min="38" max="261" width="8.725" style="105"/>
    <col min="262" max="16384" width="8.725" style="210"/>
  </cols>
  <sheetData>
    <row r="1" s="201" customFormat="1" ht="12" customHeight="1" spans="1:21">
      <c r="A1" s="211" t="s">
        <v>4</v>
      </c>
      <c r="B1" s="212"/>
      <c r="C1" s="212"/>
      <c r="D1" s="212"/>
      <c r="E1" s="212"/>
      <c r="F1" s="212"/>
      <c r="G1" s="212"/>
      <c r="H1" s="212"/>
      <c r="I1" s="212"/>
      <c r="J1" s="212"/>
      <c r="K1" s="212"/>
      <c r="L1" s="212"/>
      <c r="M1" s="212"/>
      <c r="N1" s="212"/>
      <c r="O1" s="212"/>
      <c r="P1" s="212"/>
      <c r="Q1" s="212"/>
      <c r="R1" s="212"/>
      <c r="S1" s="212"/>
      <c r="T1" s="212"/>
      <c r="U1" s="212"/>
    </row>
    <row r="2" s="276" customFormat="1" ht="21" customHeight="1" spans="1:261">
      <c r="A2" s="213" t="s">
        <v>5</v>
      </c>
      <c r="B2" s="213"/>
      <c r="C2" s="213"/>
      <c r="D2" s="213"/>
      <c r="E2" s="213"/>
      <c r="F2" s="213"/>
      <c r="G2" s="213"/>
      <c r="H2" s="213"/>
      <c r="I2" s="213"/>
      <c r="J2" s="213"/>
      <c r="K2" s="109"/>
      <c r="L2" s="109"/>
      <c r="M2" s="109"/>
      <c r="N2" s="213"/>
      <c r="O2" s="213"/>
      <c r="P2" s="213"/>
      <c r="Q2" s="213"/>
      <c r="R2" s="213"/>
      <c r="S2" s="213"/>
      <c r="T2" s="213"/>
      <c r="U2" s="326"/>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327"/>
      <c r="CQ2" s="327"/>
      <c r="CR2" s="327"/>
      <c r="CS2" s="327"/>
      <c r="CT2" s="327"/>
      <c r="CU2" s="327"/>
      <c r="CV2" s="327"/>
      <c r="CW2" s="327"/>
      <c r="CX2" s="327"/>
      <c r="CY2" s="327"/>
      <c r="CZ2" s="327"/>
      <c r="DA2" s="327"/>
      <c r="DB2" s="327"/>
      <c r="DC2" s="327"/>
      <c r="DD2" s="327"/>
      <c r="DE2" s="327"/>
      <c r="DF2" s="327"/>
      <c r="DG2" s="327"/>
      <c r="DH2" s="327"/>
      <c r="DI2" s="327"/>
      <c r="DJ2" s="327"/>
      <c r="DK2" s="327"/>
      <c r="DL2" s="327"/>
      <c r="DM2" s="327"/>
      <c r="DN2" s="327"/>
      <c r="DO2" s="327"/>
      <c r="DP2" s="327"/>
      <c r="DQ2" s="327"/>
      <c r="DR2" s="327"/>
      <c r="DS2" s="327"/>
      <c r="DT2" s="327"/>
      <c r="DU2" s="327"/>
      <c r="DV2" s="327"/>
      <c r="DW2" s="327"/>
      <c r="DX2" s="327"/>
      <c r="DY2" s="327"/>
      <c r="DZ2" s="327"/>
      <c r="EA2" s="327"/>
      <c r="EB2" s="327"/>
      <c r="EC2" s="327"/>
      <c r="ED2" s="327"/>
      <c r="EE2" s="327"/>
      <c r="EF2" s="327"/>
      <c r="EG2" s="327"/>
      <c r="EH2" s="327"/>
      <c r="EI2" s="327"/>
      <c r="EJ2" s="327"/>
      <c r="EK2" s="327"/>
      <c r="EL2" s="327"/>
      <c r="EM2" s="327"/>
      <c r="EN2" s="327"/>
      <c r="EO2" s="327"/>
      <c r="EP2" s="327"/>
      <c r="EQ2" s="327"/>
      <c r="ER2" s="327"/>
      <c r="ES2" s="327"/>
      <c r="ET2" s="327"/>
      <c r="EU2" s="327"/>
      <c r="EV2" s="327"/>
      <c r="EW2" s="327"/>
      <c r="EX2" s="327"/>
      <c r="EY2" s="327"/>
      <c r="EZ2" s="327"/>
      <c r="FA2" s="327"/>
      <c r="FB2" s="327"/>
      <c r="FC2" s="327"/>
      <c r="FD2" s="327"/>
      <c r="FE2" s="327"/>
      <c r="FF2" s="327"/>
      <c r="FG2" s="327"/>
      <c r="FH2" s="327"/>
      <c r="FI2" s="327"/>
      <c r="FJ2" s="327"/>
      <c r="FK2" s="327"/>
      <c r="FL2" s="327"/>
      <c r="FM2" s="327"/>
      <c r="FN2" s="327"/>
      <c r="FO2" s="327"/>
      <c r="FP2" s="327"/>
      <c r="FQ2" s="327"/>
      <c r="FR2" s="327"/>
      <c r="FS2" s="327"/>
      <c r="FT2" s="327"/>
      <c r="FU2" s="327"/>
      <c r="FV2" s="327"/>
      <c r="FW2" s="327"/>
      <c r="FX2" s="327"/>
      <c r="FY2" s="327"/>
      <c r="FZ2" s="327"/>
      <c r="GA2" s="327"/>
      <c r="GB2" s="327"/>
      <c r="GC2" s="327"/>
      <c r="GD2" s="327"/>
      <c r="GE2" s="327"/>
      <c r="GF2" s="327"/>
      <c r="GG2" s="327"/>
      <c r="GH2" s="327"/>
      <c r="GI2" s="327"/>
      <c r="GJ2" s="327"/>
      <c r="GK2" s="327"/>
      <c r="GL2" s="327"/>
      <c r="GM2" s="327"/>
      <c r="GN2" s="327"/>
      <c r="GO2" s="327"/>
      <c r="GP2" s="327"/>
      <c r="GQ2" s="327"/>
      <c r="GR2" s="327"/>
      <c r="GS2" s="327"/>
      <c r="GT2" s="327"/>
      <c r="GU2" s="327"/>
      <c r="GV2" s="327"/>
      <c r="GW2" s="327"/>
      <c r="GX2" s="327"/>
      <c r="GY2" s="327"/>
      <c r="GZ2" s="327"/>
      <c r="HA2" s="327"/>
      <c r="HB2" s="327"/>
      <c r="HC2" s="327"/>
      <c r="HD2" s="327"/>
      <c r="HE2" s="327"/>
      <c r="HF2" s="327"/>
      <c r="HG2" s="327"/>
      <c r="HH2" s="327"/>
      <c r="HI2" s="327"/>
      <c r="HJ2" s="327"/>
      <c r="HK2" s="327"/>
      <c r="HL2" s="327"/>
      <c r="HM2" s="327"/>
      <c r="HN2" s="327"/>
      <c r="HO2" s="327"/>
      <c r="HP2" s="327"/>
      <c r="HQ2" s="327"/>
      <c r="HR2" s="327"/>
      <c r="HS2" s="327"/>
      <c r="HT2" s="327"/>
      <c r="HU2" s="327"/>
      <c r="HV2" s="327"/>
      <c r="HW2" s="327"/>
      <c r="HX2" s="327"/>
      <c r="HY2" s="327"/>
      <c r="HZ2" s="327"/>
      <c r="IA2" s="327"/>
      <c r="IB2" s="327"/>
      <c r="IC2" s="327"/>
      <c r="ID2" s="327"/>
      <c r="IE2" s="327"/>
      <c r="IF2" s="327"/>
      <c r="IG2" s="327"/>
      <c r="IH2" s="327"/>
      <c r="II2" s="327"/>
      <c r="IJ2" s="327"/>
      <c r="IK2" s="327"/>
      <c r="IL2" s="327"/>
      <c r="IM2" s="327"/>
      <c r="IN2" s="327"/>
      <c r="IO2" s="327"/>
      <c r="IP2" s="327"/>
      <c r="IQ2" s="327"/>
      <c r="IR2" s="327"/>
      <c r="IS2" s="327"/>
      <c r="IT2" s="327"/>
      <c r="IU2" s="327"/>
      <c r="IV2" s="327"/>
      <c r="IW2" s="327"/>
      <c r="IX2" s="327"/>
      <c r="IY2" s="327"/>
      <c r="IZ2" s="327"/>
      <c r="JA2" s="327"/>
    </row>
    <row r="3" s="201" customFormat="1" ht="12" customHeight="1" spans="1:261">
      <c r="A3" s="211"/>
      <c r="B3" s="279"/>
      <c r="C3" s="279"/>
      <c r="D3" s="279"/>
      <c r="E3" s="279"/>
      <c r="F3" s="279"/>
      <c r="G3" s="279"/>
      <c r="H3" s="279"/>
      <c r="I3" s="279"/>
      <c r="J3" s="279"/>
      <c r="K3" s="279"/>
      <c r="L3" s="279"/>
      <c r="M3" s="279"/>
      <c r="N3" s="279"/>
      <c r="O3" s="279"/>
      <c r="P3" s="279"/>
      <c r="Q3" s="279"/>
      <c r="R3" s="211"/>
      <c r="S3" s="279"/>
      <c r="T3" s="279"/>
      <c r="U3" s="328" t="s">
        <v>22</v>
      </c>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c r="CF3" s="329"/>
      <c r="CG3" s="329"/>
      <c r="CH3" s="329"/>
      <c r="CI3" s="329"/>
      <c r="CJ3" s="329"/>
      <c r="CK3" s="329"/>
      <c r="CL3" s="329"/>
      <c r="CM3" s="329"/>
      <c r="CN3" s="329"/>
      <c r="CO3" s="329"/>
      <c r="CP3" s="329"/>
      <c r="CQ3" s="329"/>
      <c r="CR3" s="329"/>
      <c r="CS3" s="329"/>
      <c r="CT3" s="329"/>
      <c r="CU3" s="329"/>
      <c r="CV3" s="329"/>
      <c r="CW3" s="329"/>
      <c r="CX3" s="329"/>
      <c r="CY3" s="329"/>
      <c r="CZ3" s="329"/>
      <c r="DA3" s="329"/>
      <c r="DB3" s="329"/>
      <c r="DC3" s="329"/>
      <c r="DD3" s="329"/>
      <c r="DE3" s="329"/>
      <c r="DF3" s="329"/>
      <c r="DG3" s="329"/>
      <c r="DH3" s="329"/>
      <c r="DI3" s="329"/>
      <c r="DJ3" s="329"/>
      <c r="DK3" s="329"/>
      <c r="DL3" s="329"/>
      <c r="DM3" s="329"/>
      <c r="DN3" s="329"/>
      <c r="DO3" s="329"/>
      <c r="DP3" s="329"/>
      <c r="DQ3" s="329"/>
      <c r="DR3" s="329"/>
      <c r="DS3" s="329"/>
      <c r="DT3" s="329"/>
      <c r="DU3" s="329"/>
      <c r="DV3" s="329"/>
      <c r="DW3" s="329"/>
      <c r="DX3" s="329"/>
      <c r="DY3" s="329"/>
      <c r="DZ3" s="329"/>
      <c r="EA3" s="329"/>
      <c r="EB3" s="329"/>
      <c r="EC3" s="329"/>
      <c r="ED3" s="329"/>
      <c r="EE3" s="329"/>
      <c r="EF3" s="329"/>
      <c r="EG3" s="329"/>
      <c r="EH3" s="329"/>
      <c r="EI3" s="329"/>
      <c r="EJ3" s="329"/>
      <c r="EK3" s="329"/>
      <c r="EL3" s="329"/>
      <c r="EM3" s="329"/>
      <c r="EN3" s="329"/>
      <c r="EO3" s="329"/>
      <c r="EP3" s="329"/>
      <c r="EQ3" s="329"/>
      <c r="ER3" s="329"/>
      <c r="ES3" s="329"/>
      <c r="ET3" s="329"/>
      <c r="EU3" s="329"/>
      <c r="EV3" s="329"/>
      <c r="EW3" s="329"/>
      <c r="EX3" s="329"/>
      <c r="EY3" s="329"/>
      <c r="EZ3" s="329"/>
      <c r="FA3" s="329"/>
      <c r="FB3" s="329"/>
      <c r="FC3" s="329"/>
      <c r="FD3" s="329"/>
      <c r="FE3" s="329"/>
      <c r="FF3" s="329"/>
      <c r="FG3" s="329"/>
      <c r="FH3" s="329"/>
      <c r="FI3" s="329"/>
      <c r="FJ3" s="329"/>
      <c r="FK3" s="329"/>
      <c r="FL3" s="329"/>
      <c r="FM3" s="329"/>
      <c r="FN3" s="329"/>
      <c r="FO3" s="329"/>
      <c r="FP3" s="329"/>
      <c r="FQ3" s="329"/>
      <c r="FR3" s="329"/>
      <c r="FS3" s="329"/>
      <c r="FT3" s="329"/>
      <c r="FU3" s="329"/>
      <c r="FV3" s="329"/>
      <c r="FW3" s="329"/>
      <c r="FX3" s="329"/>
      <c r="FY3" s="329"/>
      <c r="FZ3" s="329"/>
      <c r="GA3" s="329"/>
      <c r="GB3" s="329"/>
      <c r="GC3" s="329"/>
      <c r="GD3" s="329"/>
      <c r="GE3" s="329"/>
      <c r="GF3" s="329"/>
      <c r="GG3" s="329"/>
      <c r="GH3" s="329"/>
      <c r="GI3" s="329"/>
      <c r="GJ3" s="329"/>
      <c r="GK3" s="329"/>
      <c r="GL3" s="329"/>
      <c r="GM3" s="329"/>
      <c r="GN3" s="329"/>
      <c r="GO3" s="329"/>
      <c r="GP3" s="329"/>
      <c r="GQ3" s="329"/>
      <c r="GR3" s="329"/>
      <c r="GS3" s="329"/>
      <c r="GT3" s="329"/>
      <c r="GU3" s="329"/>
      <c r="GV3" s="329"/>
      <c r="GW3" s="329"/>
      <c r="GX3" s="329"/>
      <c r="GY3" s="329"/>
      <c r="GZ3" s="329"/>
      <c r="HA3" s="329"/>
      <c r="HB3" s="329"/>
      <c r="HC3" s="329"/>
      <c r="HD3" s="329"/>
      <c r="HE3" s="329"/>
      <c r="HF3" s="329"/>
      <c r="HG3" s="329"/>
      <c r="HH3" s="329"/>
      <c r="HI3" s="329"/>
      <c r="HJ3" s="329"/>
      <c r="HK3" s="329"/>
      <c r="HL3" s="329"/>
      <c r="HM3" s="329"/>
      <c r="HN3" s="329"/>
      <c r="HO3" s="329"/>
      <c r="HP3" s="329"/>
      <c r="HQ3" s="329"/>
      <c r="HR3" s="329"/>
      <c r="HS3" s="329"/>
      <c r="HT3" s="329"/>
      <c r="HU3" s="329"/>
      <c r="HV3" s="329"/>
      <c r="HW3" s="329"/>
      <c r="HX3" s="329"/>
      <c r="HY3" s="329"/>
      <c r="HZ3" s="329"/>
      <c r="IA3" s="329"/>
      <c r="IB3" s="329"/>
      <c r="IC3" s="329"/>
      <c r="ID3" s="329"/>
      <c r="IE3" s="329"/>
      <c r="IF3" s="329"/>
      <c r="IG3" s="329"/>
      <c r="IH3" s="329"/>
      <c r="II3" s="329"/>
      <c r="IJ3" s="329"/>
      <c r="IK3" s="329"/>
      <c r="IL3" s="329"/>
      <c r="IM3" s="329"/>
      <c r="IN3" s="329"/>
      <c r="IO3" s="329"/>
      <c r="IP3" s="329"/>
      <c r="IQ3" s="329"/>
      <c r="IR3" s="329"/>
      <c r="IS3" s="329"/>
      <c r="IT3" s="329"/>
      <c r="IU3" s="329"/>
      <c r="IV3" s="329"/>
      <c r="IW3" s="329"/>
      <c r="IX3" s="329"/>
      <c r="IY3" s="329"/>
      <c r="IZ3" s="329"/>
      <c r="JA3" s="329"/>
    </row>
    <row r="4" s="204" customFormat="1" ht="31" customHeight="1" spans="1:261">
      <c r="A4" s="218" t="s">
        <v>23</v>
      </c>
      <c r="B4" s="219" t="s">
        <v>24</v>
      </c>
      <c r="C4" s="219" t="s">
        <v>25</v>
      </c>
      <c r="D4" s="220" t="s">
        <v>26</v>
      </c>
      <c r="E4" s="221" t="s">
        <v>27</v>
      </c>
      <c r="F4" s="221" t="s">
        <v>28</v>
      </c>
      <c r="G4" s="221" t="s">
        <v>29</v>
      </c>
      <c r="H4" s="221" t="s">
        <v>30</v>
      </c>
      <c r="I4" s="221" t="s">
        <v>31</v>
      </c>
      <c r="J4" s="221" t="s">
        <v>32</v>
      </c>
      <c r="K4" s="303" t="s">
        <v>33</v>
      </c>
      <c r="L4" s="251" t="s">
        <v>34</v>
      </c>
      <c r="M4" s="219" t="s">
        <v>24</v>
      </c>
      <c r="N4" s="220" t="s">
        <v>26</v>
      </c>
      <c r="O4" s="221" t="s">
        <v>27</v>
      </c>
      <c r="P4" s="221" t="s">
        <v>28</v>
      </c>
      <c r="Q4" s="221" t="s">
        <v>29</v>
      </c>
      <c r="R4" s="221" t="s">
        <v>30</v>
      </c>
      <c r="S4" s="221" t="s">
        <v>31</v>
      </c>
      <c r="T4" s="221" t="s">
        <v>32</v>
      </c>
      <c r="U4" s="330" t="s">
        <v>33</v>
      </c>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c r="BQ4" s="279"/>
      <c r="BR4" s="279"/>
      <c r="BS4" s="279"/>
      <c r="BT4" s="279"/>
      <c r="BU4" s="279"/>
      <c r="BV4" s="279"/>
      <c r="BW4" s="279"/>
      <c r="BX4" s="279"/>
      <c r="BY4" s="279"/>
      <c r="BZ4" s="279"/>
      <c r="CA4" s="279"/>
      <c r="CB4" s="279"/>
      <c r="CC4" s="279"/>
      <c r="CD4" s="279"/>
      <c r="CE4" s="279"/>
      <c r="CF4" s="279"/>
      <c r="CG4" s="279"/>
      <c r="CH4" s="279"/>
      <c r="CI4" s="279"/>
      <c r="CJ4" s="279"/>
      <c r="CK4" s="279"/>
      <c r="CL4" s="279"/>
      <c r="CM4" s="279"/>
      <c r="CN4" s="279"/>
      <c r="CO4" s="279"/>
      <c r="CP4" s="279"/>
      <c r="CQ4" s="279"/>
      <c r="CR4" s="279"/>
      <c r="CS4" s="279"/>
      <c r="CT4" s="279"/>
      <c r="CU4" s="279"/>
      <c r="CV4" s="279"/>
      <c r="CW4" s="279"/>
      <c r="CX4" s="279"/>
      <c r="CY4" s="279"/>
      <c r="CZ4" s="279"/>
      <c r="DA4" s="279"/>
      <c r="DB4" s="279"/>
      <c r="DC4" s="279"/>
      <c r="DD4" s="279"/>
      <c r="DE4" s="279"/>
      <c r="DF4" s="279"/>
      <c r="DG4" s="279"/>
      <c r="DH4" s="279"/>
      <c r="DI4" s="279"/>
      <c r="DJ4" s="279"/>
      <c r="DK4" s="279"/>
      <c r="DL4" s="279"/>
      <c r="DM4" s="279"/>
      <c r="DN4" s="279"/>
      <c r="DO4" s="279"/>
      <c r="DP4" s="279"/>
      <c r="DQ4" s="279"/>
      <c r="DR4" s="279"/>
      <c r="DS4" s="279"/>
      <c r="DT4" s="279"/>
      <c r="DU4" s="279"/>
      <c r="DV4" s="279"/>
      <c r="DW4" s="279"/>
      <c r="DX4" s="279"/>
      <c r="DY4" s="279"/>
      <c r="DZ4" s="279"/>
      <c r="EA4" s="279"/>
      <c r="EB4" s="279"/>
      <c r="EC4" s="279"/>
      <c r="ED4" s="279"/>
      <c r="EE4" s="279"/>
      <c r="EF4" s="279"/>
      <c r="EG4" s="279"/>
      <c r="EH4" s="279"/>
      <c r="EI4" s="279"/>
      <c r="EJ4" s="279"/>
      <c r="EK4" s="279"/>
      <c r="EL4" s="279"/>
      <c r="EM4" s="279"/>
      <c r="EN4" s="279"/>
      <c r="EO4" s="279"/>
      <c r="EP4" s="279"/>
      <c r="EQ4" s="279"/>
      <c r="ER4" s="279"/>
      <c r="ES4" s="279"/>
      <c r="ET4" s="279"/>
      <c r="EU4" s="279"/>
      <c r="EV4" s="279"/>
      <c r="EW4" s="279"/>
      <c r="EX4" s="279"/>
      <c r="EY4" s="279"/>
      <c r="EZ4" s="279"/>
      <c r="FA4" s="279"/>
      <c r="FB4" s="279"/>
      <c r="FC4" s="279"/>
      <c r="FD4" s="279"/>
      <c r="FE4" s="279"/>
      <c r="FF4" s="279"/>
      <c r="FG4" s="279"/>
      <c r="FH4" s="279"/>
      <c r="FI4" s="279"/>
      <c r="FJ4" s="279"/>
      <c r="FK4" s="279"/>
      <c r="FL4" s="279"/>
      <c r="FM4" s="279"/>
      <c r="FN4" s="279"/>
      <c r="FO4" s="279"/>
      <c r="FP4" s="279"/>
      <c r="FQ4" s="279"/>
      <c r="FR4" s="279"/>
      <c r="FS4" s="279"/>
      <c r="FT4" s="279"/>
      <c r="FU4" s="279"/>
      <c r="FV4" s="279"/>
      <c r="FW4" s="279"/>
      <c r="FX4" s="279"/>
      <c r="FY4" s="279"/>
      <c r="FZ4" s="279"/>
      <c r="GA4" s="279"/>
      <c r="GB4" s="279"/>
      <c r="GC4" s="279"/>
      <c r="GD4" s="279"/>
      <c r="GE4" s="279"/>
      <c r="GF4" s="279"/>
      <c r="GG4" s="279"/>
      <c r="GH4" s="279"/>
      <c r="GI4" s="279"/>
      <c r="GJ4" s="279"/>
      <c r="GK4" s="279"/>
      <c r="GL4" s="279"/>
      <c r="GM4" s="279"/>
      <c r="GN4" s="279"/>
      <c r="GO4" s="279"/>
      <c r="GP4" s="279"/>
      <c r="GQ4" s="279"/>
      <c r="GR4" s="279"/>
      <c r="GS4" s="279"/>
      <c r="GT4" s="279"/>
      <c r="GU4" s="279"/>
      <c r="GV4" s="279"/>
      <c r="GW4" s="279"/>
      <c r="GX4" s="279"/>
      <c r="GY4" s="279"/>
      <c r="GZ4" s="279"/>
      <c r="HA4" s="279"/>
      <c r="HB4" s="279"/>
      <c r="HC4" s="279"/>
      <c r="HD4" s="279"/>
      <c r="HE4" s="279"/>
      <c r="HF4" s="279"/>
      <c r="HG4" s="279"/>
      <c r="HH4" s="279"/>
      <c r="HI4" s="279"/>
      <c r="HJ4" s="279"/>
      <c r="HK4" s="279"/>
      <c r="HL4" s="279"/>
      <c r="HM4" s="279"/>
      <c r="HN4" s="279"/>
      <c r="HO4" s="279"/>
      <c r="HP4" s="279"/>
      <c r="HQ4" s="279"/>
      <c r="HR4" s="279"/>
      <c r="HS4" s="279"/>
      <c r="HT4" s="279"/>
      <c r="HU4" s="279"/>
      <c r="HV4" s="279"/>
      <c r="HW4" s="279"/>
      <c r="HX4" s="279"/>
      <c r="HY4" s="279"/>
      <c r="HZ4" s="279"/>
      <c r="IA4" s="279"/>
      <c r="IB4" s="279"/>
      <c r="IC4" s="279"/>
      <c r="ID4" s="279"/>
      <c r="IE4" s="279"/>
      <c r="IF4" s="279"/>
      <c r="IG4" s="279"/>
      <c r="IH4" s="279"/>
      <c r="II4" s="279"/>
      <c r="IJ4" s="279"/>
      <c r="IK4" s="279"/>
      <c r="IL4" s="279"/>
      <c r="IM4" s="279"/>
      <c r="IN4" s="279"/>
      <c r="IO4" s="279"/>
      <c r="IP4" s="279"/>
      <c r="IQ4" s="279"/>
      <c r="IR4" s="279"/>
      <c r="IS4" s="279"/>
      <c r="IT4" s="279"/>
      <c r="IU4" s="279"/>
      <c r="IV4" s="279"/>
      <c r="IW4" s="279"/>
      <c r="IX4" s="279"/>
      <c r="IY4" s="279"/>
      <c r="IZ4" s="279"/>
      <c r="JA4" s="279"/>
    </row>
    <row r="5" s="204" customFormat="1" ht="11.75" customHeight="1" spans="1:261">
      <c r="A5" s="223" t="s">
        <v>35</v>
      </c>
      <c r="B5" s="280">
        <v>410914</v>
      </c>
      <c r="C5" s="280" t="s">
        <v>36</v>
      </c>
      <c r="D5" s="280">
        <v>398060</v>
      </c>
      <c r="E5" s="280">
        <v>375897</v>
      </c>
      <c r="F5" s="280">
        <v>383547</v>
      </c>
      <c r="G5" s="256">
        <f t="shared" ref="G5:G43" si="0">+F5/E5*100</f>
        <v>102.035131964341</v>
      </c>
      <c r="H5" s="281">
        <f>F5-E5</f>
        <v>7650</v>
      </c>
      <c r="I5" s="225">
        <f>F5/C5*100-100</f>
        <v>3.15866197959673</v>
      </c>
      <c r="J5" s="281">
        <f>F5-C5</f>
        <v>11744</v>
      </c>
      <c r="K5" s="304" t="s">
        <v>37</v>
      </c>
      <c r="L5" s="305" t="s">
        <v>38</v>
      </c>
      <c r="M5" s="306">
        <v>171370</v>
      </c>
      <c r="N5" s="306">
        <v>184951</v>
      </c>
      <c r="O5" s="306">
        <v>179401</v>
      </c>
      <c r="P5" s="306">
        <v>171222</v>
      </c>
      <c r="Q5" s="256">
        <f t="shared" ref="Q5:Q26" si="1">+P5/O5*100</f>
        <v>95.4409395711284</v>
      </c>
      <c r="R5" s="308">
        <f t="shared" ref="R5:R22" si="2">+P5-O5</f>
        <v>-8179</v>
      </c>
      <c r="S5" s="256">
        <f t="shared" ref="S5:S22" si="3">P5/M5*100-100</f>
        <v>-0.0863628406372214</v>
      </c>
      <c r="T5" s="308">
        <f t="shared" ref="T5:T26" si="4">P5-M5</f>
        <v>-148</v>
      </c>
      <c r="U5" s="331" t="s">
        <v>39</v>
      </c>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79"/>
      <c r="CJ5" s="279"/>
      <c r="CK5" s="279"/>
      <c r="CL5" s="279"/>
      <c r="CM5" s="279"/>
      <c r="CN5" s="279"/>
      <c r="CO5" s="279"/>
      <c r="CP5" s="279"/>
      <c r="CQ5" s="279"/>
      <c r="CR5" s="279"/>
      <c r="CS5" s="279"/>
      <c r="CT5" s="279"/>
      <c r="CU5" s="279"/>
      <c r="CV5" s="279"/>
      <c r="CW5" s="279"/>
      <c r="CX5" s="279"/>
      <c r="CY5" s="279"/>
      <c r="CZ5" s="279"/>
      <c r="DA5" s="279"/>
      <c r="DB5" s="279"/>
      <c r="DC5" s="279"/>
      <c r="DD5" s="279"/>
      <c r="DE5" s="279"/>
      <c r="DF5" s="279"/>
      <c r="DG5" s="279"/>
      <c r="DH5" s="279"/>
      <c r="DI5" s="279"/>
      <c r="DJ5" s="279"/>
      <c r="DK5" s="279"/>
      <c r="DL5" s="279"/>
      <c r="DM5" s="279"/>
      <c r="DN5" s="279"/>
      <c r="DO5" s="279"/>
      <c r="DP5" s="279"/>
      <c r="DQ5" s="279"/>
      <c r="DR5" s="279"/>
      <c r="DS5" s="279"/>
      <c r="DT5" s="279"/>
      <c r="DU5" s="279"/>
      <c r="DV5" s="279"/>
      <c r="DW5" s="279"/>
      <c r="DX5" s="279"/>
      <c r="DY5" s="279"/>
      <c r="DZ5" s="279"/>
      <c r="EA5" s="279"/>
      <c r="EB5" s="279"/>
      <c r="EC5" s="279"/>
      <c r="ED5" s="279"/>
      <c r="EE5" s="279"/>
      <c r="EF5" s="279"/>
      <c r="EG5" s="279"/>
      <c r="EH5" s="279"/>
      <c r="EI5" s="279"/>
      <c r="EJ5" s="279"/>
      <c r="EK5" s="279"/>
      <c r="EL5" s="279"/>
      <c r="EM5" s="279"/>
      <c r="EN5" s="279"/>
      <c r="EO5" s="279"/>
      <c r="EP5" s="279"/>
      <c r="EQ5" s="279"/>
      <c r="ER5" s="279"/>
      <c r="ES5" s="279"/>
      <c r="ET5" s="279"/>
      <c r="EU5" s="279"/>
      <c r="EV5" s="279"/>
      <c r="EW5" s="279"/>
      <c r="EX5" s="279"/>
      <c r="EY5" s="279"/>
      <c r="EZ5" s="279"/>
      <c r="FA5" s="279"/>
      <c r="FB5" s="279"/>
      <c r="FC5" s="279"/>
      <c r="FD5" s="279"/>
      <c r="FE5" s="279"/>
      <c r="FF5" s="279"/>
      <c r="FG5" s="279"/>
      <c r="FH5" s="279"/>
      <c r="FI5" s="279"/>
      <c r="FJ5" s="279"/>
      <c r="FK5" s="279"/>
      <c r="FL5" s="279"/>
      <c r="FM5" s="279"/>
      <c r="FN5" s="279"/>
      <c r="FO5" s="279"/>
      <c r="FP5" s="279"/>
      <c r="FQ5" s="279"/>
      <c r="FR5" s="279"/>
      <c r="FS5" s="279"/>
      <c r="FT5" s="279"/>
      <c r="FU5" s="279"/>
      <c r="FV5" s="279"/>
      <c r="FW5" s="279"/>
      <c r="FX5" s="279"/>
      <c r="FY5" s="279"/>
      <c r="FZ5" s="279"/>
      <c r="GA5" s="279"/>
      <c r="GB5" s="279"/>
      <c r="GC5" s="279"/>
      <c r="GD5" s="279"/>
      <c r="GE5" s="279"/>
      <c r="GF5" s="279"/>
      <c r="GG5" s="279"/>
      <c r="GH5" s="279"/>
      <c r="GI5" s="279"/>
      <c r="GJ5" s="279"/>
      <c r="GK5" s="279"/>
      <c r="GL5" s="279"/>
      <c r="GM5" s="279"/>
      <c r="GN5" s="279"/>
      <c r="GO5" s="279"/>
      <c r="GP5" s="279"/>
      <c r="GQ5" s="279"/>
      <c r="GR5" s="279"/>
      <c r="GS5" s="279"/>
      <c r="GT5" s="279"/>
      <c r="GU5" s="279"/>
      <c r="GV5" s="279"/>
      <c r="GW5" s="279"/>
      <c r="GX5" s="279"/>
      <c r="GY5" s="279"/>
      <c r="GZ5" s="279"/>
      <c r="HA5" s="279"/>
      <c r="HB5" s="279"/>
      <c r="HC5" s="279"/>
      <c r="HD5" s="279"/>
      <c r="HE5" s="279"/>
      <c r="HF5" s="279"/>
      <c r="HG5" s="279"/>
      <c r="HH5" s="279"/>
      <c r="HI5" s="279"/>
      <c r="HJ5" s="279"/>
      <c r="HK5" s="279"/>
      <c r="HL5" s="279"/>
      <c r="HM5" s="279"/>
      <c r="HN5" s="279"/>
      <c r="HO5" s="279"/>
      <c r="HP5" s="279"/>
      <c r="HQ5" s="279"/>
      <c r="HR5" s="279"/>
      <c r="HS5" s="279"/>
      <c r="HT5" s="279"/>
      <c r="HU5" s="279"/>
      <c r="HV5" s="279"/>
      <c r="HW5" s="279"/>
      <c r="HX5" s="279"/>
      <c r="HY5" s="279"/>
      <c r="HZ5" s="279"/>
      <c r="IA5" s="279"/>
      <c r="IB5" s="279"/>
      <c r="IC5" s="279"/>
      <c r="ID5" s="279"/>
      <c r="IE5" s="279"/>
      <c r="IF5" s="279"/>
      <c r="IG5" s="279"/>
      <c r="IH5" s="279"/>
      <c r="II5" s="279"/>
      <c r="IJ5" s="279"/>
      <c r="IK5" s="279"/>
      <c r="IL5" s="279"/>
      <c r="IM5" s="279"/>
      <c r="IN5" s="279"/>
      <c r="IO5" s="279"/>
      <c r="IP5" s="279"/>
      <c r="IQ5" s="279"/>
      <c r="IR5" s="279"/>
      <c r="IS5" s="279"/>
      <c r="IT5" s="279"/>
      <c r="IU5" s="279"/>
      <c r="IV5" s="279"/>
      <c r="IW5" s="279"/>
      <c r="IX5" s="279"/>
      <c r="IY5" s="279"/>
      <c r="IZ5" s="279"/>
      <c r="JA5" s="279"/>
    </row>
    <row r="6" s="204" customFormat="1" ht="11.75" customHeight="1" spans="1:261">
      <c r="A6" s="223" t="s">
        <v>40</v>
      </c>
      <c r="B6" s="280">
        <v>108752</v>
      </c>
      <c r="C6" s="280">
        <v>89856</v>
      </c>
      <c r="D6" s="280">
        <v>104703</v>
      </c>
      <c r="E6" s="280">
        <v>82659</v>
      </c>
      <c r="F6" s="280">
        <v>84589</v>
      </c>
      <c r="G6" s="256">
        <f t="shared" si="0"/>
        <v>102.33489396194</v>
      </c>
      <c r="H6" s="280">
        <f t="shared" ref="H6:H41" si="5">F6-E6</f>
        <v>1930</v>
      </c>
      <c r="I6" s="225">
        <f t="shared" ref="I6:I14" si="6">F6/C6*100-100</f>
        <v>-5.86160078347578</v>
      </c>
      <c r="J6" s="281">
        <f t="shared" ref="J6:J14" si="7">F6-C6</f>
        <v>-5267</v>
      </c>
      <c r="K6" s="307"/>
      <c r="L6" s="305" t="s">
        <v>41</v>
      </c>
      <c r="M6" s="306"/>
      <c r="N6" s="306"/>
      <c r="O6" s="306"/>
      <c r="P6" s="306"/>
      <c r="Q6" s="256"/>
      <c r="R6" s="308"/>
      <c r="S6" s="256"/>
      <c r="T6" s="309"/>
      <c r="U6" s="332"/>
      <c r="V6" s="279"/>
      <c r="W6" s="279"/>
      <c r="X6" s="279"/>
      <c r="Y6" s="279"/>
      <c r="Z6" s="338"/>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79"/>
      <c r="EN6" s="279"/>
      <c r="EO6" s="279"/>
      <c r="EP6" s="279"/>
      <c r="EQ6" s="279"/>
      <c r="ER6" s="279"/>
      <c r="ES6" s="279"/>
      <c r="ET6" s="279"/>
      <c r="EU6" s="279"/>
      <c r="EV6" s="279"/>
      <c r="EW6" s="279"/>
      <c r="EX6" s="279"/>
      <c r="EY6" s="279"/>
      <c r="EZ6" s="279"/>
      <c r="FA6" s="279"/>
      <c r="FB6" s="279"/>
      <c r="FC6" s="279"/>
      <c r="FD6" s="279"/>
      <c r="FE6" s="279"/>
      <c r="FF6" s="279"/>
      <c r="FG6" s="279"/>
      <c r="FH6" s="279"/>
      <c r="FI6" s="279"/>
      <c r="FJ6" s="279"/>
      <c r="FK6" s="279"/>
      <c r="FL6" s="279"/>
      <c r="FM6" s="279"/>
      <c r="FN6" s="279"/>
      <c r="FO6" s="279"/>
      <c r="FP6" s="279"/>
      <c r="FQ6" s="279"/>
      <c r="FR6" s="279"/>
      <c r="FS6" s="279"/>
      <c r="FT6" s="279"/>
      <c r="FU6" s="279"/>
      <c r="FV6" s="279"/>
      <c r="FW6" s="279"/>
      <c r="FX6" s="279"/>
      <c r="FY6" s="279"/>
      <c r="FZ6" s="279"/>
      <c r="GA6" s="279"/>
      <c r="GB6" s="279"/>
      <c r="GC6" s="279"/>
      <c r="GD6" s="279"/>
      <c r="GE6" s="279"/>
      <c r="GF6" s="279"/>
      <c r="GG6" s="279"/>
      <c r="GH6" s="279"/>
      <c r="GI6" s="279"/>
      <c r="GJ6" s="279"/>
      <c r="GK6" s="279"/>
      <c r="GL6" s="279"/>
      <c r="GM6" s="279"/>
      <c r="GN6" s="279"/>
      <c r="GO6" s="279"/>
      <c r="GP6" s="279"/>
      <c r="GQ6" s="279"/>
      <c r="GR6" s="279"/>
      <c r="GS6" s="279"/>
      <c r="GT6" s="279"/>
      <c r="GU6" s="279"/>
      <c r="GV6" s="279"/>
      <c r="GW6" s="279"/>
      <c r="GX6" s="279"/>
      <c r="GY6" s="279"/>
      <c r="GZ6" s="279"/>
      <c r="HA6" s="279"/>
      <c r="HB6" s="279"/>
      <c r="HC6" s="279"/>
      <c r="HD6" s="279"/>
      <c r="HE6" s="279"/>
      <c r="HF6" s="279"/>
      <c r="HG6" s="279"/>
      <c r="HH6" s="279"/>
      <c r="HI6" s="279"/>
      <c r="HJ6" s="279"/>
      <c r="HK6" s="279"/>
      <c r="HL6" s="279"/>
      <c r="HM6" s="279"/>
      <c r="HN6" s="279"/>
      <c r="HO6" s="279"/>
      <c r="HP6" s="279"/>
      <c r="HQ6" s="279"/>
      <c r="HR6" s="279"/>
      <c r="HS6" s="279"/>
      <c r="HT6" s="279"/>
      <c r="HU6" s="279"/>
      <c r="HV6" s="279"/>
      <c r="HW6" s="279"/>
      <c r="HX6" s="279"/>
      <c r="HY6" s="279"/>
      <c r="HZ6" s="279"/>
      <c r="IA6" s="279"/>
      <c r="IB6" s="279"/>
      <c r="IC6" s="279"/>
      <c r="ID6" s="279"/>
      <c r="IE6" s="279"/>
      <c r="IF6" s="279"/>
      <c r="IG6" s="279"/>
      <c r="IH6" s="279"/>
      <c r="II6" s="279"/>
      <c r="IJ6" s="279"/>
      <c r="IK6" s="279"/>
      <c r="IL6" s="279"/>
      <c r="IM6" s="279"/>
      <c r="IN6" s="279"/>
      <c r="IO6" s="279"/>
      <c r="IP6" s="279"/>
      <c r="IQ6" s="279"/>
      <c r="IR6" s="279"/>
      <c r="IS6" s="279"/>
      <c r="IT6" s="279"/>
      <c r="IU6" s="279"/>
      <c r="IV6" s="279"/>
      <c r="IW6" s="279"/>
      <c r="IX6" s="279"/>
      <c r="IY6" s="279"/>
      <c r="IZ6" s="279"/>
      <c r="JA6" s="279"/>
    </row>
    <row r="7" s="204" customFormat="1" ht="11.75" customHeight="1" spans="1:261">
      <c r="A7" s="282" t="s">
        <v>42</v>
      </c>
      <c r="B7" s="280">
        <v>51872</v>
      </c>
      <c r="C7" s="280">
        <v>45650</v>
      </c>
      <c r="D7" s="283">
        <v>49532</v>
      </c>
      <c r="E7" s="283">
        <v>48676</v>
      </c>
      <c r="F7" s="283">
        <v>45693</v>
      </c>
      <c r="G7" s="256">
        <f t="shared" si="0"/>
        <v>93.8717232311612</v>
      </c>
      <c r="H7" s="280">
        <f t="shared" si="5"/>
        <v>-2983</v>
      </c>
      <c r="I7" s="225">
        <f t="shared" si="6"/>
        <v>0.0941949616648543</v>
      </c>
      <c r="J7" s="281">
        <f t="shared" si="7"/>
        <v>43</v>
      </c>
      <c r="K7" s="307"/>
      <c r="L7" s="305" t="s">
        <v>43</v>
      </c>
      <c r="M7" s="306">
        <v>2093</v>
      </c>
      <c r="N7" s="306">
        <v>3704</v>
      </c>
      <c r="O7" s="306">
        <v>3261</v>
      </c>
      <c r="P7" s="306">
        <v>3753</v>
      </c>
      <c r="Q7" s="256">
        <f t="shared" si="1"/>
        <v>115.08739650414</v>
      </c>
      <c r="R7" s="308">
        <f t="shared" si="2"/>
        <v>492</v>
      </c>
      <c r="S7" s="256">
        <f t="shared" si="3"/>
        <v>79.3119923554706</v>
      </c>
      <c r="T7" s="308">
        <f t="shared" si="4"/>
        <v>1660</v>
      </c>
      <c r="U7" s="332"/>
      <c r="V7" s="279"/>
      <c r="W7" s="279"/>
      <c r="X7" s="279"/>
      <c r="Y7" s="279"/>
      <c r="Z7" s="338"/>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279"/>
      <c r="DI7" s="279"/>
      <c r="DJ7" s="279"/>
      <c r="DK7" s="279"/>
      <c r="DL7" s="279"/>
      <c r="DM7" s="279"/>
      <c r="DN7" s="279"/>
      <c r="DO7" s="279"/>
      <c r="DP7" s="279"/>
      <c r="DQ7" s="279"/>
      <c r="DR7" s="279"/>
      <c r="DS7" s="279"/>
      <c r="DT7" s="279"/>
      <c r="DU7" s="279"/>
      <c r="DV7" s="279"/>
      <c r="DW7" s="279"/>
      <c r="DX7" s="279"/>
      <c r="DY7" s="279"/>
      <c r="DZ7" s="279"/>
      <c r="EA7" s="279"/>
      <c r="EB7" s="279"/>
      <c r="EC7" s="279"/>
      <c r="ED7" s="279"/>
      <c r="EE7" s="279"/>
      <c r="EF7" s="279"/>
      <c r="EG7" s="279"/>
      <c r="EH7" s="279"/>
      <c r="EI7" s="279"/>
      <c r="EJ7" s="279"/>
      <c r="EK7" s="279"/>
      <c r="EL7" s="279"/>
      <c r="EM7" s="279"/>
      <c r="EN7" s="279"/>
      <c r="EO7" s="279"/>
      <c r="EP7" s="279"/>
      <c r="EQ7" s="279"/>
      <c r="ER7" s="279"/>
      <c r="ES7" s="279"/>
      <c r="ET7" s="279"/>
      <c r="EU7" s="279"/>
      <c r="EV7" s="279"/>
      <c r="EW7" s="279"/>
      <c r="EX7" s="279"/>
      <c r="EY7" s="279"/>
      <c r="EZ7" s="279"/>
      <c r="FA7" s="279"/>
      <c r="FB7" s="279"/>
      <c r="FC7" s="279"/>
      <c r="FD7" s="279"/>
      <c r="FE7" s="279"/>
      <c r="FF7" s="279"/>
      <c r="FG7" s="279"/>
      <c r="FH7" s="279"/>
      <c r="FI7" s="279"/>
      <c r="FJ7" s="279"/>
      <c r="FK7" s="279"/>
      <c r="FL7" s="279"/>
      <c r="FM7" s="279"/>
      <c r="FN7" s="279"/>
      <c r="FO7" s="279"/>
      <c r="FP7" s="279"/>
      <c r="FQ7" s="279"/>
      <c r="FR7" s="279"/>
      <c r="FS7" s="279"/>
      <c r="FT7" s="279"/>
      <c r="FU7" s="279"/>
      <c r="FV7" s="279"/>
      <c r="FW7" s="279"/>
      <c r="FX7" s="279"/>
      <c r="FY7" s="279"/>
      <c r="FZ7" s="279"/>
      <c r="GA7" s="279"/>
      <c r="GB7" s="279"/>
      <c r="GC7" s="279"/>
      <c r="GD7" s="279"/>
      <c r="GE7" s="279"/>
      <c r="GF7" s="279"/>
      <c r="GG7" s="279"/>
      <c r="GH7" s="279"/>
      <c r="GI7" s="279"/>
      <c r="GJ7" s="279"/>
      <c r="GK7" s="279"/>
      <c r="GL7" s="279"/>
      <c r="GM7" s="279"/>
      <c r="GN7" s="279"/>
      <c r="GO7" s="279"/>
      <c r="GP7" s="279"/>
      <c r="GQ7" s="279"/>
      <c r="GR7" s="279"/>
      <c r="GS7" s="279"/>
      <c r="GT7" s="279"/>
      <c r="GU7" s="279"/>
      <c r="GV7" s="279"/>
      <c r="GW7" s="279"/>
      <c r="GX7" s="279"/>
      <c r="GY7" s="279"/>
      <c r="GZ7" s="279"/>
      <c r="HA7" s="279"/>
      <c r="HB7" s="279"/>
      <c r="HC7" s="279"/>
      <c r="HD7" s="279"/>
      <c r="HE7" s="279"/>
      <c r="HF7" s="279"/>
      <c r="HG7" s="279"/>
      <c r="HH7" s="279"/>
      <c r="HI7" s="279"/>
      <c r="HJ7" s="279"/>
      <c r="HK7" s="279"/>
      <c r="HL7" s="279"/>
      <c r="HM7" s="279"/>
      <c r="HN7" s="279"/>
      <c r="HO7" s="279"/>
      <c r="HP7" s="279"/>
      <c r="HQ7" s="279"/>
      <c r="HR7" s="279"/>
      <c r="HS7" s="279"/>
      <c r="HT7" s="279"/>
      <c r="HU7" s="279"/>
      <c r="HV7" s="279"/>
      <c r="HW7" s="279"/>
      <c r="HX7" s="279"/>
      <c r="HY7" s="279"/>
      <c r="HZ7" s="279"/>
      <c r="IA7" s="279"/>
      <c r="IB7" s="279"/>
      <c r="IC7" s="279"/>
      <c r="ID7" s="279"/>
      <c r="IE7" s="279"/>
      <c r="IF7" s="279"/>
      <c r="IG7" s="279"/>
      <c r="IH7" s="279"/>
      <c r="II7" s="279"/>
      <c r="IJ7" s="279"/>
      <c r="IK7" s="279"/>
      <c r="IL7" s="279"/>
      <c r="IM7" s="279"/>
      <c r="IN7" s="279"/>
      <c r="IO7" s="279"/>
      <c r="IP7" s="279"/>
      <c r="IQ7" s="279"/>
      <c r="IR7" s="279"/>
      <c r="IS7" s="279"/>
      <c r="IT7" s="279"/>
      <c r="IU7" s="279"/>
      <c r="IV7" s="279"/>
      <c r="IW7" s="279"/>
      <c r="IX7" s="279"/>
      <c r="IY7" s="279"/>
      <c r="IZ7" s="279"/>
      <c r="JA7" s="279"/>
    </row>
    <row r="8" s="204" customFormat="1" ht="11.75" customHeight="1" spans="1:261">
      <c r="A8" s="282" t="s">
        <v>44</v>
      </c>
      <c r="B8" s="280">
        <v>81108</v>
      </c>
      <c r="C8" s="280">
        <v>81108</v>
      </c>
      <c r="D8" s="283">
        <v>88213</v>
      </c>
      <c r="E8" s="283">
        <v>120846</v>
      </c>
      <c r="F8" s="283">
        <v>120403</v>
      </c>
      <c r="G8" s="256">
        <f t="shared" si="0"/>
        <v>99.6334177382785</v>
      </c>
      <c r="H8" s="280">
        <f t="shared" si="5"/>
        <v>-443</v>
      </c>
      <c r="I8" s="225">
        <f t="shared" si="6"/>
        <v>48.4477486807713</v>
      </c>
      <c r="J8" s="281">
        <f t="shared" si="7"/>
        <v>39295</v>
      </c>
      <c r="K8" s="307"/>
      <c r="L8" s="305" t="s">
        <v>45</v>
      </c>
      <c r="M8" s="306">
        <v>169200</v>
      </c>
      <c r="N8" s="306">
        <v>158799</v>
      </c>
      <c r="O8" s="306">
        <v>150165</v>
      </c>
      <c r="P8" s="306">
        <v>147147</v>
      </c>
      <c r="Q8" s="256">
        <f t="shared" si="1"/>
        <v>97.990210768155</v>
      </c>
      <c r="R8" s="308">
        <f t="shared" si="2"/>
        <v>-3018</v>
      </c>
      <c r="S8" s="256">
        <f t="shared" si="3"/>
        <v>-13.0336879432624</v>
      </c>
      <c r="T8" s="308">
        <f t="shared" si="4"/>
        <v>-22053</v>
      </c>
      <c r="U8" s="332"/>
      <c r="V8" s="279"/>
      <c r="W8" s="279"/>
      <c r="X8" s="279"/>
      <c r="Y8" s="279"/>
      <c r="Z8" s="338"/>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279"/>
      <c r="DH8" s="279"/>
      <c r="DI8" s="279"/>
      <c r="DJ8" s="279"/>
      <c r="DK8" s="279"/>
      <c r="DL8" s="279"/>
      <c r="DM8" s="279"/>
      <c r="DN8" s="279"/>
      <c r="DO8" s="279"/>
      <c r="DP8" s="279"/>
      <c r="DQ8" s="279"/>
      <c r="DR8" s="279"/>
      <c r="DS8" s="279"/>
      <c r="DT8" s="279"/>
      <c r="DU8" s="279"/>
      <c r="DV8" s="279"/>
      <c r="DW8" s="279"/>
      <c r="DX8" s="279"/>
      <c r="DY8" s="279"/>
      <c r="DZ8" s="279"/>
      <c r="EA8" s="279"/>
      <c r="EB8" s="279"/>
      <c r="EC8" s="279"/>
      <c r="ED8" s="279"/>
      <c r="EE8" s="279"/>
      <c r="EF8" s="279"/>
      <c r="EG8" s="279"/>
      <c r="EH8" s="279"/>
      <c r="EI8" s="279"/>
      <c r="EJ8" s="279"/>
      <c r="EK8" s="279"/>
      <c r="EL8" s="279"/>
      <c r="EM8" s="279"/>
      <c r="EN8" s="279"/>
      <c r="EO8" s="279"/>
      <c r="EP8" s="279"/>
      <c r="EQ8" s="279"/>
      <c r="ER8" s="279"/>
      <c r="ES8" s="279"/>
      <c r="ET8" s="279"/>
      <c r="EU8" s="279"/>
      <c r="EV8" s="279"/>
      <c r="EW8" s="279"/>
      <c r="EX8" s="279"/>
      <c r="EY8" s="279"/>
      <c r="EZ8" s="279"/>
      <c r="FA8" s="279"/>
      <c r="FB8" s="279"/>
      <c r="FC8" s="279"/>
      <c r="FD8" s="279"/>
      <c r="FE8" s="279"/>
      <c r="FF8" s="279"/>
      <c r="FG8" s="279"/>
      <c r="FH8" s="279"/>
      <c r="FI8" s="279"/>
      <c r="FJ8" s="279"/>
      <c r="FK8" s="279"/>
      <c r="FL8" s="279"/>
      <c r="FM8" s="279"/>
      <c r="FN8" s="279"/>
      <c r="FO8" s="279"/>
      <c r="FP8" s="279"/>
      <c r="FQ8" s="279"/>
      <c r="FR8" s="279"/>
      <c r="FS8" s="279"/>
      <c r="FT8" s="279"/>
      <c r="FU8" s="279"/>
      <c r="FV8" s="279"/>
      <c r="FW8" s="279"/>
      <c r="FX8" s="279"/>
      <c r="FY8" s="279"/>
      <c r="FZ8" s="279"/>
      <c r="GA8" s="279"/>
      <c r="GB8" s="279"/>
      <c r="GC8" s="279"/>
      <c r="GD8" s="279"/>
      <c r="GE8" s="279"/>
      <c r="GF8" s="279"/>
      <c r="GG8" s="279"/>
      <c r="GH8" s="279"/>
      <c r="GI8" s="279"/>
      <c r="GJ8" s="279"/>
      <c r="GK8" s="279"/>
      <c r="GL8" s="279"/>
      <c r="GM8" s="279"/>
      <c r="GN8" s="279"/>
      <c r="GO8" s="279"/>
      <c r="GP8" s="279"/>
      <c r="GQ8" s="279"/>
      <c r="GR8" s="279"/>
      <c r="GS8" s="279"/>
      <c r="GT8" s="279"/>
      <c r="GU8" s="279"/>
      <c r="GV8" s="279"/>
      <c r="GW8" s="279"/>
      <c r="GX8" s="279"/>
      <c r="GY8" s="279"/>
      <c r="GZ8" s="279"/>
      <c r="HA8" s="279"/>
      <c r="HB8" s="279"/>
      <c r="HC8" s="279"/>
      <c r="HD8" s="279"/>
      <c r="HE8" s="279"/>
      <c r="HF8" s="279"/>
      <c r="HG8" s="279"/>
      <c r="HH8" s="279"/>
      <c r="HI8" s="279"/>
      <c r="HJ8" s="279"/>
      <c r="HK8" s="279"/>
      <c r="HL8" s="279"/>
      <c r="HM8" s="279"/>
      <c r="HN8" s="279"/>
      <c r="HO8" s="279"/>
      <c r="HP8" s="279"/>
      <c r="HQ8" s="279"/>
      <c r="HR8" s="279"/>
      <c r="HS8" s="279"/>
      <c r="HT8" s="279"/>
      <c r="HU8" s="279"/>
      <c r="HV8" s="279"/>
      <c r="HW8" s="279"/>
      <c r="HX8" s="279"/>
      <c r="HY8" s="279"/>
      <c r="HZ8" s="279"/>
      <c r="IA8" s="279"/>
      <c r="IB8" s="279"/>
      <c r="IC8" s="279"/>
      <c r="ID8" s="279"/>
      <c r="IE8" s="279"/>
      <c r="IF8" s="279"/>
      <c r="IG8" s="279"/>
      <c r="IH8" s="279"/>
      <c r="II8" s="279"/>
      <c r="IJ8" s="279"/>
      <c r="IK8" s="279"/>
      <c r="IL8" s="279"/>
      <c r="IM8" s="279"/>
      <c r="IN8" s="279"/>
      <c r="IO8" s="279"/>
      <c r="IP8" s="279"/>
      <c r="IQ8" s="279"/>
      <c r="IR8" s="279"/>
      <c r="IS8" s="279"/>
      <c r="IT8" s="279"/>
      <c r="IU8" s="279"/>
      <c r="IV8" s="279"/>
      <c r="IW8" s="279"/>
      <c r="IX8" s="279"/>
      <c r="IY8" s="279"/>
      <c r="IZ8" s="279"/>
      <c r="JA8" s="279"/>
    </row>
    <row r="9" s="204" customFormat="1" ht="11.75" customHeight="1" spans="1:261">
      <c r="A9" s="282" t="s">
        <v>46</v>
      </c>
      <c r="B9" s="280">
        <v>33873</v>
      </c>
      <c r="C9" s="280">
        <v>29801</v>
      </c>
      <c r="D9" s="283">
        <v>29384</v>
      </c>
      <c r="E9" s="283">
        <v>30031</v>
      </c>
      <c r="F9" s="283">
        <v>28102</v>
      </c>
      <c r="G9" s="256">
        <f t="shared" si="0"/>
        <v>93.5766374746096</v>
      </c>
      <c r="H9" s="280">
        <f t="shared" si="5"/>
        <v>-1929</v>
      </c>
      <c r="I9" s="225">
        <f t="shared" si="6"/>
        <v>-5.70115096808831</v>
      </c>
      <c r="J9" s="281">
        <f t="shared" si="7"/>
        <v>-1699</v>
      </c>
      <c r="K9" s="307"/>
      <c r="L9" s="305" t="s">
        <v>47</v>
      </c>
      <c r="M9" s="306">
        <v>146475</v>
      </c>
      <c r="N9" s="306">
        <v>146986</v>
      </c>
      <c r="O9" s="306">
        <v>148553</v>
      </c>
      <c r="P9" s="306">
        <v>156222</v>
      </c>
      <c r="Q9" s="256">
        <f t="shared" si="1"/>
        <v>105.162467267575</v>
      </c>
      <c r="R9" s="308">
        <f t="shared" si="2"/>
        <v>7669</v>
      </c>
      <c r="S9" s="256">
        <f t="shared" si="3"/>
        <v>6.65437788018433</v>
      </c>
      <c r="T9" s="308">
        <f t="shared" si="4"/>
        <v>9747</v>
      </c>
      <c r="U9" s="332"/>
      <c r="V9" s="279"/>
      <c r="W9" s="279"/>
      <c r="X9" s="279"/>
      <c r="Y9" s="279"/>
      <c r="Z9" s="338"/>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c r="DL9" s="279"/>
      <c r="DM9" s="279"/>
      <c r="DN9" s="279"/>
      <c r="DO9" s="279"/>
      <c r="DP9" s="279"/>
      <c r="DQ9" s="279"/>
      <c r="DR9" s="279"/>
      <c r="DS9" s="279"/>
      <c r="DT9" s="279"/>
      <c r="DU9" s="279"/>
      <c r="DV9" s="279"/>
      <c r="DW9" s="279"/>
      <c r="DX9" s="279"/>
      <c r="DY9" s="279"/>
      <c r="DZ9" s="279"/>
      <c r="EA9" s="279"/>
      <c r="EB9" s="279"/>
      <c r="EC9" s="279"/>
      <c r="ED9" s="279"/>
      <c r="EE9" s="279"/>
      <c r="EF9" s="279"/>
      <c r="EG9" s="279"/>
      <c r="EH9" s="279"/>
      <c r="EI9" s="279"/>
      <c r="EJ9" s="279"/>
      <c r="EK9" s="279"/>
      <c r="EL9" s="279"/>
      <c r="EM9" s="279"/>
      <c r="EN9" s="279"/>
      <c r="EO9" s="279"/>
      <c r="EP9" s="279"/>
      <c r="EQ9" s="279"/>
      <c r="ER9" s="279"/>
      <c r="ES9" s="279"/>
      <c r="ET9" s="279"/>
      <c r="EU9" s="279"/>
      <c r="EV9" s="279"/>
      <c r="EW9" s="279"/>
      <c r="EX9" s="279"/>
      <c r="EY9" s="279"/>
      <c r="EZ9" s="279"/>
      <c r="FA9" s="279"/>
      <c r="FB9" s="279"/>
      <c r="FC9" s="279"/>
      <c r="FD9" s="279"/>
      <c r="FE9" s="279"/>
      <c r="FF9" s="279"/>
      <c r="FG9" s="279"/>
      <c r="FH9" s="279"/>
      <c r="FI9" s="279"/>
      <c r="FJ9" s="279"/>
      <c r="FK9" s="279"/>
      <c r="FL9" s="279"/>
      <c r="FM9" s="279"/>
      <c r="FN9" s="279"/>
      <c r="FO9" s="279"/>
      <c r="FP9" s="279"/>
      <c r="FQ9" s="279"/>
      <c r="FR9" s="279"/>
      <c r="FS9" s="279"/>
      <c r="FT9" s="279"/>
      <c r="FU9" s="279"/>
      <c r="FV9" s="279"/>
      <c r="FW9" s="279"/>
      <c r="FX9" s="279"/>
      <c r="FY9" s="279"/>
      <c r="FZ9" s="279"/>
      <c r="GA9" s="279"/>
      <c r="GB9" s="279"/>
      <c r="GC9" s="279"/>
      <c r="GD9" s="279"/>
      <c r="GE9" s="279"/>
      <c r="GF9" s="279"/>
      <c r="GG9" s="279"/>
      <c r="GH9" s="279"/>
      <c r="GI9" s="279"/>
      <c r="GJ9" s="279"/>
      <c r="GK9" s="279"/>
      <c r="GL9" s="279"/>
      <c r="GM9" s="279"/>
      <c r="GN9" s="279"/>
      <c r="GO9" s="279"/>
      <c r="GP9" s="279"/>
      <c r="GQ9" s="279"/>
      <c r="GR9" s="279"/>
      <c r="GS9" s="279"/>
      <c r="GT9" s="279"/>
      <c r="GU9" s="279"/>
      <c r="GV9" s="279"/>
      <c r="GW9" s="279"/>
      <c r="GX9" s="279"/>
      <c r="GY9" s="279"/>
      <c r="GZ9" s="279"/>
      <c r="HA9" s="279"/>
      <c r="HB9" s="279"/>
      <c r="HC9" s="279"/>
      <c r="HD9" s="279"/>
      <c r="HE9" s="279"/>
      <c r="HF9" s="279"/>
      <c r="HG9" s="279"/>
      <c r="HH9" s="279"/>
      <c r="HI9" s="279"/>
      <c r="HJ9" s="279"/>
      <c r="HK9" s="279"/>
      <c r="HL9" s="279"/>
      <c r="HM9" s="279"/>
      <c r="HN9" s="279"/>
      <c r="HO9" s="279"/>
      <c r="HP9" s="279"/>
      <c r="HQ9" s="279"/>
      <c r="HR9" s="279"/>
      <c r="HS9" s="279"/>
      <c r="HT9" s="279"/>
      <c r="HU9" s="279"/>
      <c r="HV9" s="279"/>
      <c r="HW9" s="279"/>
      <c r="HX9" s="279"/>
      <c r="HY9" s="279"/>
      <c r="HZ9" s="279"/>
      <c r="IA9" s="279"/>
      <c r="IB9" s="279"/>
      <c r="IC9" s="279"/>
      <c r="ID9" s="279"/>
      <c r="IE9" s="279"/>
      <c r="IF9" s="279"/>
      <c r="IG9" s="279"/>
      <c r="IH9" s="279"/>
      <c r="II9" s="279"/>
      <c r="IJ9" s="279"/>
      <c r="IK9" s="279"/>
      <c r="IL9" s="279"/>
      <c r="IM9" s="279"/>
      <c r="IN9" s="279"/>
      <c r="IO9" s="279"/>
      <c r="IP9" s="279"/>
      <c r="IQ9" s="279"/>
      <c r="IR9" s="279"/>
      <c r="IS9" s="279"/>
      <c r="IT9" s="279"/>
      <c r="IU9" s="279"/>
      <c r="IV9" s="279"/>
      <c r="IW9" s="279"/>
      <c r="IX9" s="279"/>
      <c r="IY9" s="279"/>
      <c r="IZ9" s="279"/>
      <c r="JA9" s="279"/>
    </row>
    <row r="10" s="204" customFormat="1" ht="11.75" customHeight="1" spans="1:261">
      <c r="A10" s="282" t="s">
        <v>48</v>
      </c>
      <c r="B10" s="280">
        <v>27868</v>
      </c>
      <c r="C10" s="280">
        <v>24566</v>
      </c>
      <c r="D10" s="283">
        <v>20859</v>
      </c>
      <c r="E10" s="283">
        <v>15950</v>
      </c>
      <c r="F10" s="283">
        <v>19761</v>
      </c>
      <c r="G10" s="256">
        <f t="shared" si="0"/>
        <v>123.8934169279</v>
      </c>
      <c r="H10" s="280">
        <f t="shared" si="5"/>
        <v>3811</v>
      </c>
      <c r="I10" s="225">
        <f t="shared" si="6"/>
        <v>-19.5595538549214</v>
      </c>
      <c r="J10" s="281">
        <f t="shared" si="7"/>
        <v>-4805</v>
      </c>
      <c r="K10" s="307"/>
      <c r="L10" s="305" t="s">
        <v>49</v>
      </c>
      <c r="M10" s="306">
        <v>26612</v>
      </c>
      <c r="N10" s="306">
        <v>42002</v>
      </c>
      <c r="O10" s="308">
        <v>28858</v>
      </c>
      <c r="P10" s="306">
        <v>26297</v>
      </c>
      <c r="Q10" s="256">
        <f t="shared" si="1"/>
        <v>91.125511123432</v>
      </c>
      <c r="R10" s="308">
        <f t="shared" si="2"/>
        <v>-2561</v>
      </c>
      <c r="S10" s="256">
        <f t="shared" si="3"/>
        <v>-1.18367653690065</v>
      </c>
      <c r="T10" s="308">
        <f t="shared" si="4"/>
        <v>-315</v>
      </c>
      <c r="U10" s="332"/>
      <c r="V10" s="279"/>
      <c r="W10" s="279"/>
      <c r="X10" s="279"/>
      <c r="Y10" s="279"/>
      <c r="Z10" s="338"/>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c r="DB10" s="279"/>
      <c r="DC10" s="279"/>
      <c r="DD10" s="279"/>
      <c r="DE10" s="279"/>
      <c r="DF10" s="279"/>
      <c r="DG10" s="279"/>
      <c r="DH10" s="279"/>
      <c r="DI10" s="279"/>
      <c r="DJ10" s="279"/>
      <c r="DK10" s="279"/>
      <c r="DL10" s="279"/>
      <c r="DM10" s="279"/>
      <c r="DN10" s="279"/>
      <c r="DO10" s="279"/>
      <c r="DP10" s="279"/>
      <c r="DQ10" s="279"/>
      <c r="DR10" s="279"/>
      <c r="DS10" s="279"/>
      <c r="DT10" s="279"/>
      <c r="DU10" s="279"/>
      <c r="DV10" s="279"/>
      <c r="DW10" s="279"/>
      <c r="DX10" s="279"/>
      <c r="DY10" s="279"/>
      <c r="DZ10" s="279"/>
      <c r="EA10" s="279"/>
      <c r="EB10" s="279"/>
      <c r="EC10" s="279"/>
      <c r="ED10" s="279"/>
      <c r="EE10" s="279"/>
      <c r="EF10" s="279"/>
      <c r="EG10" s="279"/>
      <c r="EH10" s="279"/>
      <c r="EI10" s="279"/>
      <c r="EJ10" s="279"/>
      <c r="EK10" s="279"/>
      <c r="EL10" s="279"/>
      <c r="EM10" s="279"/>
      <c r="EN10" s="279"/>
      <c r="EO10" s="279"/>
      <c r="EP10" s="279"/>
      <c r="EQ10" s="279"/>
      <c r="ER10" s="279"/>
      <c r="ES10" s="279"/>
      <c r="ET10" s="279"/>
      <c r="EU10" s="279"/>
      <c r="EV10" s="279"/>
      <c r="EW10" s="279"/>
      <c r="EX10" s="279"/>
      <c r="EY10" s="279"/>
      <c r="EZ10" s="279"/>
      <c r="FA10" s="279"/>
      <c r="FB10" s="279"/>
      <c r="FC10" s="279"/>
      <c r="FD10" s="279"/>
      <c r="FE10" s="279"/>
      <c r="FF10" s="279"/>
      <c r="FG10" s="279"/>
      <c r="FH10" s="279"/>
      <c r="FI10" s="279"/>
      <c r="FJ10" s="279"/>
      <c r="FK10" s="279"/>
      <c r="FL10" s="279"/>
      <c r="FM10" s="279"/>
      <c r="FN10" s="279"/>
      <c r="FO10" s="279"/>
      <c r="FP10" s="279"/>
      <c r="FQ10" s="279"/>
      <c r="FR10" s="279"/>
      <c r="FS10" s="279"/>
      <c r="FT10" s="279"/>
      <c r="FU10" s="279"/>
      <c r="FV10" s="279"/>
      <c r="FW10" s="279"/>
      <c r="FX10" s="279"/>
      <c r="FY10" s="279"/>
      <c r="FZ10" s="279"/>
      <c r="GA10" s="279"/>
      <c r="GB10" s="279"/>
      <c r="GC10" s="279"/>
      <c r="GD10" s="279"/>
      <c r="GE10" s="279"/>
      <c r="GF10" s="279"/>
      <c r="GG10" s="279"/>
      <c r="GH10" s="279"/>
      <c r="GI10" s="279"/>
      <c r="GJ10" s="279"/>
      <c r="GK10" s="279"/>
      <c r="GL10" s="279"/>
      <c r="GM10" s="279"/>
      <c r="GN10" s="279"/>
      <c r="GO10" s="279"/>
      <c r="GP10" s="279"/>
      <c r="GQ10" s="279"/>
      <c r="GR10" s="279"/>
      <c r="GS10" s="279"/>
      <c r="GT10" s="279"/>
      <c r="GU10" s="279"/>
      <c r="GV10" s="279"/>
      <c r="GW10" s="279"/>
      <c r="GX10" s="279"/>
      <c r="GY10" s="279"/>
      <c r="GZ10" s="279"/>
      <c r="HA10" s="279"/>
      <c r="HB10" s="279"/>
      <c r="HC10" s="279"/>
      <c r="HD10" s="279"/>
      <c r="HE10" s="279"/>
      <c r="HF10" s="279"/>
      <c r="HG10" s="279"/>
      <c r="HH10" s="279"/>
      <c r="HI10" s="279"/>
      <c r="HJ10" s="279"/>
      <c r="HK10" s="279"/>
      <c r="HL10" s="279"/>
      <c r="HM10" s="279"/>
      <c r="HN10" s="279"/>
      <c r="HO10" s="279"/>
      <c r="HP10" s="279"/>
      <c r="HQ10" s="279"/>
      <c r="HR10" s="279"/>
      <c r="HS10" s="279"/>
      <c r="HT10" s="279"/>
      <c r="HU10" s="279"/>
      <c r="HV10" s="279"/>
      <c r="HW10" s="279"/>
      <c r="HX10" s="279"/>
      <c r="HY10" s="279"/>
      <c r="HZ10" s="279"/>
      <c r="IA10" s="279"/>
      <c r="IB10" s="279"/>
      <c r="IC10" s="279"/>
      <c r="ID10" s="279"/>
      <c r="IE10" s="279"/>
      <c r="IF10" s="279"/>
      <c r="IG10" s="279"/>
      <c r="IH10" s="279"/>
      <c r="II10" s="279"/>
      <c r="IJ10" s="279"/>
      <c r="IK10" s="279"/>
      <c r="IL10" s="279"/>
      <c r="IM10" s="279"/>
      <c r="IN10" s="279"/>
      <c r="IO10" s="279"/>
      <c r="IP10" s="279"/>
      <c r="IQ10" s="279"/>
      <c r="IR10" s="279"/>
      <c r="IS10" s="279"/>
      <c r="IT10" s="279"/>
      <c r="IU10" s="279"/>
      <c r="IV10" s="279"/>
      <c r="IW10" s="279"/>
      <c r="IX10" s="279"/>
      <c r="IY10" s="279"/>
      <c r="IZ10" s="279"/>
      <c r="JA10" s="279"/>
    </row>
    <row r="11" s="204" customFormat="1" ht="11.75" customHeight="1" spans="1:261">
      <c r="A11" s="282" t="s">
        <v>50</v>
      </c>
      <c r="B11" s="280">
        <v>30615</v>
      </c>
      <c r="C11" s="280">
        <v>30615</v>
      </c>
      <c r="D11" s="283">
        <v>34410</v>
      </c>
      <c r="E11" s="283">
        <v>15668</v>
      </c>
      <c r="F11" s="283">
        <v>18741</v>
      </c>
      <c r="G11" s="256">
        <f t="shared" si="0"/>
        <v>119.613224406433</v>
      </c>
      <c r="H11" s="280">
        <f t="shared" si="5"/>
        <v>3073</v>
      </c>
      <c r="I11" s="225">
        <f t="shared" si="6"/>
        <v>-38.7849093581578</v>
      </c>
      <c r="J11" s="281">
        <f t="shared" si="7"/>
        <v>-11874</v>
      </c>
      <c r="K11" s="307"/>
      <c r="L11" s="305" t="s">
        <v>51</v>
      </c>
      <c r="M11" s="306">
        <v>57604</v>
      </c>
      <c r="N11" s="306">
        <v>67573</v>
      </c>
      <c r="O11" s="306">
        <v>62226</v>
      </c>
      <c r="P11" s="306">
        <v>74892</v>
      </c>
      <c r="Q11" s="256">
        <f t="shared" si="1"/>
        <v>120.354835599267</v>
      </c>
      <c r="R11" s="308">
        <f t="shared" si="2"/>
        <v>12666</v>
      </c>
      <c r="S11" s="256">
        <f t="shared" si="3"/>
        <v>30.0118047357822</v>
      </c>
      <c r="T11" s="308">
        <f t="shared" si="4"/>
        <v>17288</v>
      </c>
      <c r="U11" s="332"/>
      <c r="V11" s="279"/>
      <c r="W11" s="279"/>
      <c r="X11" s="279"/>
      <c r="Y11" s="279"/>
      <c r="Z11" s="338"/>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9"/>
      <c r="FZ11" s="279"/>
      <c r="GA11" s="279"/>
      <c r="GB11" s="279"/>
      <c r="GC11" s="279"/>
      <c r="GD11" s="279"/>
      <c r="GE11" s="279"/>
      <c r="GF11" s="279"/>
      <c r="GG11" s="279"/>
      <c r="GH11" s="279"/>
      <c r="GI11" s="279"/>
      <c r="GJ11" s="279"/>
      <c r="GK11" s="279"/>
      <c r="GL11" s="279"/>
      <c r="GM11" s="279"/>
      <c r="GN11" s="279"/>
      <c r="GO11" s="279"/>
      <c r="GP11" s="279"/>
      <c r="GQ11" s="279"/>
      <c r="GR11" s="279"/>
      <c r="GS11" s="279"/>
      <c r="GT11" s="279"/>
      <c r="GU11" s="279"/>
      <c r="GV11" s="279"/>
      <c r="GW11" s="279"/>
      <c r="GX11" s="279"/>
      <c r="GY11" s="279"/>
      <c r="GZ11" s="279"/>
      <c r="HA11" s="279"/>
      <c r="HB11" s="279"/>
      <c r="HC11" s="279"/>
      <c r="HD11" s="279"/>
      <c r="HE11" s="279"/>
      <c r="HF11" s="279"/>
      <c r="HG11" s="279"/>
      <c r="HH11" s="279"/>
      <c r="HI11" s="279"/>
      <c r="HJ11" s="279"/>
      <c r="HK11" s="279"/>
      <c r="HL11" s="279"/>
      <c r="HM11" s="279"/>
      <c r="HN11" s="279"/>
      <c r="HO11" s="279"/>
      <c r="HP11" s="279"/>
      <c r="HQ11" s="279"/>
      <c r="HR11" s="279"/>
      <c r="HS11" s="279"/>
      <c r="HT11" s="279"/>
      <c r="HU11" s="279"/>
      <c r="HV11" s="279"/>
      <c r="HW11" s="279"/>
      <c r="HX11" s="279"/>
      <c r="HY11" s="279"/>
      <c r="HZ11" s="279"/>
      <c r="IA11" s="279"/>
      <c r="IB11" s="279"/>
      <c r="IC11" s="279"/>
      <c r="ID11" s="279"/>
      <c r="IE11" s="279"/>
      <c r="IF11" s="279"/>
      <c r="IG11" s="279"/>
      <c r="IH11" s="279"/>
      <c r="II11" s="279"/>
      <c r="IJ11" s="279"/>
      <c r="IK11" s="279"/>
      <c r="IL11" s="279"/>
      <c r="IM11" s="279"/>
      <c r="IN11" s="279"/>
      <c r="IO11" s="279"/>
      <c r="IP11" s="279"/>
      <c r="IQ11" s="279"/>
      <c r="IR11" s="279"/>
      <c r="IS11" s="279"/>
      <c r="IT11" s="279"/>
      <c r="IU11" s="279"/>
      <c r="IV11" s="279"/>
      <c r="IW11" s="279"/>
      <c r="IX11" s="279"/>
      <c r="IY11" s="279"/>
      <c r="IZ11" s="279"/>
      <c r="JA11" s="279"/>
    </row>
    <row r="12" s="204" customFormat="1" ht="11.75" customHeight="1" spans="1:261">
      <c r="A12" s="282" t="s">
        <v>52</v>
      </c>
      <c r="B12" s="280">
        <v>45289</v>
      </c>
      <c r="C12" s="280">
        <v>40149</v>
      </c>
      <c r="D12" s="283">
        <v>40539</v>
      </c>
      <c r="E12" s="283">
        <v>30090</v>
      </c>
      <c r="F12" s="283">
        <v>34096</v>
      </c>
      <c r="G12" s="256">
        <f t="shared" si="0"/>
        <v>113.313393153872</v>
      </c>
      <c r="H12" s="280">
        <f t="shared" si="5"/>
        <v>4006</v>
      </c>
      <c r="I12" s="225">
        <f t="shared" si="6"/>
        <v>-15.076340631149</v>
      </c>
      <c r="J12" s="281">
        <f t="shared" si="7"/>
        <v>-6053</v>
      </c>
      <c r="K12" s="307"/>
      <c r="L12" s="305" t="s">
        <v>53</v>
      </c>
      <c r="M12" s="306">
        <v>144432</v>
      </c>
      <c r="N12" s="306">
        <v>182124</v>
      </c>
      <c r="O12" s="306">
        <v>192203</v>
      </c>
      <c r="P12" s="306">
        <v>189789</v>
      </c>
      <c r="Q12" s="256">
        <f t="shared" si="1"/>
        <v>98.7440362533363</v>
      </c>
      <c r="R12" s="308">
        <f t="shared" si="2"/>
        <v>-2414</v>
      </c>
      <c r="S12" s="256">
        <f t="shared" si="3"/>
        <v>31.4037055500166</v>
      </c>
      <c r="T12" s="308">
        <f t="shared" si="4"/>
        <v>45357</v>
      </c>
      <c r="U12" s="332"/>
      <c r="V12" s="279"/>
      <c r="W12" s="279"/>
      <c r="X12" s="279"/>
      <c r="Y12" s="279"/>
      <c r="Z12" s="338"/>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9"/>
      <c r="FZ12" s="279"/>
      <c r="GA12" s="279"/>
      <c r="GB12" s="279"/>
      <c r="GC12" s="279"/>
      <c r="GD12" s="279"/>
      <c r="GE12" s="279"/>
      <c r="GF12" s="279"/>
      <c r="GG12" s="279"/>
      <c r="GH12" s="279"/>
      <c r="GI12" s="279"/>
      <c r="GJ12" s="279"/>
      <c r="GK12" s="279"/>
      <c r="GL12" s="279"/>
      <c r="GM12" s="279"/>
      <c r="GN12" s="279"/>
      <c r="GO12" s="279"/>
      <c r="GP12" s="279"/>
      <c r="GQ12" s="279"/>
      <c r="GR12" s="279"/>
      <c r="GS12" s="279"/>
      <c r="GT12" s="279"/>
      <c r="GU12" s="279"/>
      <c r="GV12" s="279"/>
      <c r="GW12" s="279"/>
      <c r="GX12" s="279"/>
      <c r="GY12" s="279"/>
      <c r="GZ12" s="279"/>
      <c r="HA12" s="279"/>
      <c r="HB12" s="279"/>
      <c r="HC12" s="279"/>
      <c r="HD12" s="279"/>
      <c r="HE12" s="279"/>
      <c r="HF12" s="279"/>
      <c r="HG12" s="279"/>
      <c r="HH12" s="279"/>
      <c r="HI12" s="279"/>
      <c r="HJ12" s="279"/>
      <c r="HK12" s="279"/>
      <c r="HL12" s="279"/>
      <c r="HM12" s="279"/>
      <c r="HN12" s="279"/>
      <c r="HO12" s="279"/>
      <c r="HP12" s="279"/>
      <c r="HQ12" s="279"/>
      <c r="HR12" s="279"/>
      <c r="HS12" s="279"/>
      <c r="HT12" s="279"/>
      <c r="HU12" s="279"/>
      <c r="HV12" s="279"/>
      <c r="HW12" s="279"/>
      <c r="HX12" s="279"/>
      <c r="HY12" s="279"/>
      <c r="HZ12" s="279"/>
      <c r="IA12" s="279"/>
      <c r="IB12" s="279"/>
      <c r="IC12" s="279"/>
      <c r="ID12" s="279"/>
      <c r="IE12" s="279"/>
      <c r="IF12" s="279"/>
      <c r="IG12" s="279"/>
      <c r="IH12" s="279"/>
      <c r="II12" s="279"/>
      <c r="IJ12" s="279"/>
      <c r="IK12" s="279"/>
      <c r="IL12" s="279"/>
      <c r="IM12" s="279"/>
      <c r="IN12" s="279"/>
      <c r="IO12" s="279"/>
      <c r="IP12" s="279"/>
      <c r="IQ12" s="279"/>
      <c r="IR12" s="279"/>
      <c r="IS12" s="279"/>
      <c r="IT12" s="279"/>
      <c r="IU12" s="279"/>
      <c r="IV12" s="279"/>
      <c r="IW12" s="279"/>
      <c r="IX12" s="279"/>
      <c r="IY12" s="279"/>
      <c r="IZ12" s="279"/>
      <c r="JA12" s="279"/>
    </row>
    <row r="13" s="204" customFormat="1" ht="11.75" customHeight="1" spans="1:261">
      <c r="A13" s="282" t="s">
        <v>54</v>
      </c>
      <c r="B13" s="280">
        <v>13522</v>
      </c>
      <c r="C13" s="280">
        <v>11769</v>
      </c>
      <c r="D13" s="283">
        <v>11611</v>
      </c>
      <c r="E13" s="283">
        <v>11288</v>
      </c>
      <c r="F13" s="283">
        <v>11495</v>
      </c>
      <c r="G13" s="256">
        <f t="shared" si="0"/>
        <v>101.833805811481</v>
      </c>
      <c r="H13" s="280">
        <f t="shared" si="5"/>
        <v>207</v>
      </c>
      <c r="I13" s="225">
        <f t="shared" si="6"/>
        <v>-2.32815022516782</v>
      </c>
      <c r="J13" s="281">
        <f t="shared" si="7"/>
        <v>-274</v>
      </c>
      <c r="K13" s="307"/>
      <c r="L13" s="305" t="s">
        <v>55</v>
      </c>
      <c r="M13" s="306">
        <v>44143</v>
      </c>
      <c r="N13" s="306">
        <v>73098</v>
      </c>
      <c r="O13" s="306">
        <v>77837</v>
      </c>
      <c r="P13" s="306">
        <v>79422</v>
      </c>
      <c r="Q13" s="256">
        <f t="shared" si="1"/>
        <v>102.036306640801</v>
      </c>
      <c r="R13" s="308">
        <f t="shared" si="2"/>
        <v>1585</v>
      </c>
      <c r="S13" s="256">
        <f t="shared" si="3"/>
        <v>79.91980608477</v>
      </c>
      <c r="T13" s="308">
        <f t="shared" si="4"/>
        <v>35279</v>
      </c>
      <c r="U13" s="332"/>
      <c r="V13" s="279"/>
      <c r="W13" s="279"/>
      <c r="X13" s="279"/>
      <c r="Y13" s="279"/>
      <c r="Z13" s="338"/>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79"/>
      <c r="EN13" s="279"/>
      <c r="EO13" s="279"/>
      <c r="EP13" s="279"/>
      <c r="EQ13" s="279"/>
      <c r="ER13" s="279"/>
      <c r="ES13" s="279"/>
      <c r="ET13" s="279"/>
      <c r="EU13" s="279"/>
      <c r="EV13" s="279"/>
      <c r="EW13" s="279"/>
      <c r="EX13" s="279"/>
      <c r="EY13" s="279"/>
      <c r="EZ13" s="279"/>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9"/>
      <c r="FZ13" s="279"/>
      <c r="GA13" s="279"/>
      <c r="GB13" s="279"/>
      <c r="GC13" s="279"/>
      <c r="GD13" s="279"/>
      <c r="GE13" s="279"/>
      <c r="GF13" s="279"/>
      <c r="GG13" s="279"/>
      <c r="GH13" s="279"/>
      <c r="GI13" s="279"/>
      <c r="GJ13" s="279"/>
      <c r="GK13" s="279"/>
      <c r="GL13" s="279"/>
      <c r="GM13" s="279"/>
      <c r="GN13" s="279"/>
      <c r="GO13" s="279"/>
      <c r="GP13" s="279"/>
      <c r="GQ13" s="279"/>
      <c r="GR13" s="279"/>
      <c r="GS13" s="279"/>
      <c r="GT13" s="279"/>
      <c r="GU13" s="279"/>
      <c r="GV13" s="279"/>
      <c r="GW13" s="279"/>
      <c r="GX13" s="279"/>
      <c r="GY13" s="279"/>
      <c r="GZ13" s="279"/>
      <c r="HA13" s="279"/>
      <c r="HB13" s="279"/>
      <c r="HC13" s="279"/>
      <c r="HD13" s="279"/>
      <c r="HE13" s="279"/>
      <c r="HF13" s="279"/>
      <c r="HG13" s="279"/>
      <c r="HH13" s="279"/>
      <c r="HI13" s="279"/>
      <c r="HJ13" s="279"/>
      <c r="HK13" s="279"/>
      <c r="HL13" s="279"/>
      <c r="HM13" s="279"/>
      <c r="HN13" s="279"/>
      <c r="HO13" s="279"/>
      <c r="HP13" s="279"/>
      <c r="HQ13" s="279"/>
      <c r="HR13" s="279"/>
      <c r="HS13" s="279"/>
      <c r="HT13" s="279"/>
      <c r="HU13" s="279"/>
      <c r="HV13" s="279"/>
      <c r="HW13" s="279"/>
      <c r="HX13" s="279"/>
      <c r="HY13" s="279"/>
      <c r="HZ13" s="279"/>
      <c r="IA13" s="279"/>
      <c r="IB13" s="279"/>
      <c r="IC13" s="279"/>
      <c r="ID13" s="279"/>
      <c r="IE13" s="279"/>
      <c r="IF13" s="279"/>
      <c r="IG13" s="279"/>
      <c r="IH13" s="279"/>
      <c r="II13" s="279"/>
      <c r="IJ13" s="279"/>
      <c r="IK13" s="279"/>
      <c r="IL13" s="279"/>
      <c r="IM13" s="279"/>
      <c r="IN13" s="279"/>
      <c r="IO13" s="279"/>
      <c r="IP13" s="279"/>
      <c r="IQ13" s="279"/>
      <c r="IR13" s="279"/>
      <c r="IS13" s="279"/>
      <c r="IT13" s="279"/>
      <c r="IU13" s="279"/>
      <c r="IV13" s="279"/>
      <c r="IW13" s="279"/>
      <c r="IX13" s="279"/>
      <c r="IY13" s="279"/>
      <c r="IZ13" s="279"/>
      <c r="JA13" s="279"/>
    </row>
    <row r="14" s="204" customFormat="1" ht="11.75" customHeight="1" spans="1:261">
      <c r="A14" s="282" t="s">
        <v>56</v>
      </c>
      <c r="B14" s="280">
        <v>18015</v>
      </c>
      <c r="C14" s="280">
        <v>18289</v>
      </c>
      <c r="D14" s="284">
        <v>18809</v>
      </c>
      <c r="E14" s="283">
        <v>20689</v>
      </c>
      <c r="F14" s="284">
        <f>F5-SUM(F6:F13)</f>
        <v>20667</v>
      </c>
      <c r="G14" s="256">
        <f t="shared" si="0"/>
        <v>99.8936632993378</v>
      </c>
      <c r="H14" s="280">
        <f t="shared" si="5"/>
        <v>-22</v>
      </c>
      <c r="I14" s="225">
        <f t="shared" si="6"/>
        <v>13.0023511400295</v>
      </c>
      <c r="J14" s="281">
        <f t="shared" si="7"/>
        <v>2378</v>
      </c>
      <c r="K14" s="307"/>
      <c r="L14" s="305" t="s">
        <v>57</v>
      </c>
      <c r="M14" s="306">
        <v>26052</v>
      </c>
      <c r="N14" s="306">
        <v>36705</v>
      </c>
      <c r="O14" s="306">
        <v>33206</v>
      </c>
      <c r="P14" s="306">
        <v>39148</v>
      </c>
      <c r="Q14" s="256">
        <f t="shared" si="1"/>
        <v>117.894356441607</v>
      </c>
      <c r="R14" s="308">
        <f t="shared" si="2"/>
        <v>5942</v>
      </c>
      <c r="S14" s="256">
        <f t="shared" si="3"/>
        <v>50.2686933824658</v>
      </c>
      <c r="T14" s="308">
        <f t="shared" si="4"/>
        <v>13096</v>
      </c>
      <c r="U14" s="332"/>
      <c r="V14" s="279"/>
      <c r="W14" s="279"/>
      <c r="X14" s="279"/>
      <c r="Y14" s="279"/>
      <c r="Z14" s="338"/>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279"/>
      <c r="DU14" s="279"/>
      <c r="DV14" s="279"/>
      <c r="DW14" s="279"/>
      <c r="DX14" s="279"/>
      <c r="DY14" s="279"/>
      <c r="DZ14" s="279"/>
      <c r="EA14" s="279"/>
      <c r="EB14" s="279"/>
      <c r="EC14" s="279"/>
      <c r="ED14" s="279"/>
      <c r="EE14" s="279"/>
      <c r="EF14" s="279"/>
      <c r="EG14" s="279"/>
      <c r="EH14" s="279"/>
      <c r="EI14" s="279"/>
      <c r="EJ14" s="279"/>
      <c r="EK14" s="279"/>
      <c r="EL14" s="279"/>
      <c r="EM14" s="279"/>
      <c r="EN14" s="279"/>
      <c r="EO14" s="279"/>
      <c r="EP14" s="279"/>
      <c r="EQ14" s="279"/>
      <c r="ER14" s="279"/>
      <c r="ES14" s="279"/>
      <c r="ET14" s="279"/>
      <c r="EU14" s="279"/>
      <c r="EV14" s="279"/>
      <c r="EW14" s="279"/>
      <c r="EX14" s="279"/>
      <c r="EY14" s="279"/>
      <c r="EZ14" s="279"/>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9"/>
      <c r="FZ14" s="279"/>
      <c r="GA14" s="279"/>
      <c r="GB14" s="279"/>
      <c r="GC14" s="279"/>
      <c r="GD14" s="279"/>
      <c r="GE14" s="279"/>
      <c r="GF14" s="279"/>
      <c r="GG14" s="279"/>
      <c r="GH14" s="279"/>
      <c r="GI14" s="279"/>
      <c r="GJ14" s="279"/>
      <c r="GK14" s="279"/>
      <c r="GL14" s="279"/>
      <c r="GM14" s="279"/>
      <c r="GN14" s="279"/>
      <c r="GO14" s="279"/>
      <c r="GP14" s="279"/>
      <c r="GQ14" s="279"/>
      <c r="GR14" s="279"/>
      <c r="GS14" s="279"/>
      <c r="GT14" s="279"/>
      <c r="GU14" s="279"/>
      <c r="GV14" s="279"/>
      <c r="GW14" s="279"/>
      <c r="GX14" s="279"/>
      <c r="GY14" s="279"/>
      <c r="GZ14" s="279"/>
      <c r="HA14" s="279"/>
      <c r="HB14" s="279"/>
      <c r="HC14" s="279"/>
      <c r="HD14" s="279"/>
      <c r="HE14" s="279"/>
      <c r="HF14" s="279"/>
      <c r="HG14" s="279"/>
      <c r="HH14" s="279"/>
      <c r="HI14" s="279"/>
      <c r="HJ14" s="279"/>
      <c r="HK14" s="279"/>
      <c r="HL14" s="279"/>
      <c r="HM14" s="279"/>
      <c r="HN14" s="279"/>
      <c r="HO14" s="279"/>
      <c r="HP14" s="279"/>
      <c r="HQ14" s="279"/>
      <c r="HR14" s="279"/>
      <c r="HS14" s="279"/>
      <c r="HT14" s="279"/>
      <c r="HU14" s="279"/>
      <c r="HV14" s="279"/>
      <c r="HW14" s="279"/>
      <c r="HX14" s="279"/>
      <c r="HY14" s="279"/>
      <c r="HZ14" s="279"/>
      <c r="IA14" s="279"/>
      <c r="IB14" s="279"/>
      <c r="IC14" s="279"/>
      <c r="ID14" s="279"/>
      <c r="IE14" s="279"/>
      <c r="IF14" s="279"/>
      <c r="IG14" s="279"/>
      <c r="IH14" s="279"/>
      <c r="II14" s="279"/>
      <c r="IJ14" s="279"/>
      <c r="IK14" s="279"/>
      <c r="IL14" s="279"/>
      <c r="IM14" s="279"/>
      <c r="IN14" s="279"/>
      <c r="IO14" s="279"/>
      <c r="IP14" s="279"/>
      <c r="IQ14" s="279"/>
      <c r="IR14" s="279"/>
      <c r="IS14" s="279"/>
      <c r="IT14" s="279"/>
      <c r="IU14" s="279"/>
      <c r="IV14" s="279"/>
      <c r="IW14" s="279"/>
      <c r="IX14" s="279"/>
      <c r="IY14" s="279"/>
      <c r="IZ14" s="279"/>
      <c r="JA14" s="279"/>
    </row>
    <row r="15" s="204" customFormat="1" ht="11.75" customHeight="1" spans="1:261">
      <c r="A15" s="223"/>
      <c r="B15" s="280"/>
      <c r="C15" s="280"/>
      <c r="D15" s="283"/>
      <c r="E15" s="283"/>
      <c r="F15" s="283"/>
      <c r="G15" s="256"/>
      <c r="H15" s="280"/>
      <c r="I15" s="256"/>
      <c r="J15" s="309"/>
      <c r="K15" s="307"/>
      <c r="L15" s="305" t="s">
        <v>58</v>
      </c>
      <c r="M15" s="306">
        <v>132298</v>
      </c>
      <c r="N15" s="306">
        <v>79923</v>
      </c>
      <c r="O15" s="306">
        <v>72226</v>
      </c>
      <c r="P15" s="306">
        <v>99466</v>
      </c>
      <c r="Q15" s="256">
        <f t="shared" si="1"/>
        <v>137.714950294908</v>
      </c>
      <c r="R15" s="308">
        <f t="shared" si="2"/>
        <v>27240</v>
      </c>
      <c r="S15" s="256">
        <f t="shared" si="3"/>
        <v>-24.8167016886121</v>
      </c>
      <c r="T15" s="308">
        <f t="shared" si="4"/>
        <v>-32832</v>
      </c>
      <c r="U15" s="332"/>
      <c r="V15" s="279"/>
      <c r="W15" s="279"/>
      <c r="X15" s="279"/>
      <c r="Y15" s="279"/>
      <c r="Z15" s="338"/>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c r="DP15" s="279"/>
      <c r="DQ15" s="279"/>
      <c r="DR15" s="279"/>
      <c r="DS15" s="279"/>
      <c r="DT15" s="279"/>
      <c r="DU15" s="279"/>
      <c r="DV15" s="279"/>
      <c r="DW15" s="279"/>
      <c r="DX15" s="279"/>
      <c r="DY15" s="279"/>
      <c r="DZ15" s="279"/>
      <c r="EA15" s="279"/>
      <c r="EB15" s="279"/>
      <c r="EC15" s="279"/>
      <c r="ED15" s="279"/>
      <c r="EE15" s="279"/>
      <c r="EF15" s="279"/>
      <c r="EG15" s="279"/>
      <c r="EH15" s="279"/>
      <c r="EI15" s="279"/>
      <c r="EJ15" s="279"/>
      <c r="EK15" s="279"/>
      <c r="EL15" s="279"/>
      <c r="EM15" s="279"/>
      <c r="EN15" s="279"/>
      <c r="EO15" s="279"/>
      <c r="EP15" s="279"/>
      <c r="EQ15" s="279"/>
      <c r="ER15" s="279"/>
      <c r="ES15" s="279"/>
      <c r="ET15" s="279"/>
      <c r="EU15" s="279"/>
      <c r="EV15" s="279"/>
      <c r="EW15" s="279"/>
      <c r="EX15" s="279"/>
      <c r="EY15" s="279"/>
      <c r="EZ15" s="279"/>
      <c r="FA15" s="279"/>
      <c r="FB15" s="279"/>
      <c r="FC15" s="279"/>
      <c r="FD15" s="279"/>
      <c r="FE15" s="279"/>
      <c r="FF15" s="279"/>
      <c r="FG15" s="279"/>
      <c r="FH15" s="279"/>
      <c r="FI15" s="279"/>
      <c r="FJ15" s="279"/>
      <c r="FK15" s="279"/>
      <c r="FL15" s="279"/>
      <c r="FM15" s="279"/>
      <c r="FN15" s="279"/>
      <c r="FO15" s="279"/>
      <c r="FP15" s="279"/>
      <c r="FQ15" s="279"/>
      <c r="FR15" s="279"/>
      <c r="FS15" s="279"/>
      <c r="FT15" s="279"/>
      <c r="FU15" s="279"/>
      <c r="FV15" s="279"/>
      <c r="FW15" s="279"/>
      <c r="FX15" s="279"/>
      <c r="FY15" s="279"/>
      <c r="FZ15" s="279"/>
      <c r="GA15" s="279"/>
      <c r="GB15" s="279"/>
      <c r="GC15" s="279"/>
      <c r="GD15" s="279"/>
      <c r="GE15" s="279"/>
      <c r="GF15" s="279"/>
      <c r="GG15" s="279"/>
      <c r="GH15" s="279"/>
      <c r="GI15" s="279"/>
      <c r="GJ15" s="279"/>
      <c r="GK15" s="279"/>
      <c r="GL15" s="279"/>
      <c r="GM15" s="279"/>
      <c r="GN15" s="279"/>
      <c r="GO15" s="279"/>
      <c r="GP15" s="279"/>
      <c r="GQ15" s="279"/>
      <c r="GR15" s="279"/>
      <c r="GS15" s="279"/>
      <c r="GT15" s="279"/>
      <c r="GU15" s="279"/>
      <c r="GV15" s="279"/>
      <c r="GW15" s="279"/>
      <c r="GX15" s="279"/>
      <c r="GY15" s="279"/>
      <c r="GZ15" s="279"/>
      <c r="HA15" s="279"/>
      <c r="HB15" s="279"/>
      <c r="HC15" s="279"/>
      <c r="HD15" s="279"/>
      <c r="HE15" s="279"/>
      <c r="HF15" s="279"/>
      <c r="HG15" s="279"/>
      <c r="HH15" s="279"/>
      <c r="HI15" s="279"/>
      <c r="HJ15" s="279"/>
      <c r="HK15" s="279"/>
      <c r="HL15" s="279"/>
      <c r="HM15" s="279"/>
      <c r="HN15" s="279"/>
      <c r="HO15" s="279"/>
      <c r="HP15" s="279"/>
      <c r="HQ15" s="279"/>
      <c r="HR15" s="279"/>
      <c r="HS15" s="279"/>
      <c r="HT15" s="279"/>
      <c r="HU15" s="279"/>
      <c r="HV15" s="279"/>
      <c r="HW15" s="279"/>
      <c r="HX15" s="279"/>
      <c r="HY15" s="279"/>
      <c r="HZ15" s="279"/>
      <c r="IA15" s="279"/>
      <c r="IB15" s="279"/>
      <c r="IC15" s="279"/>
      <c r="ID15" s="279"/>
      <c r="IE15" s="279"/>
      <c r="IF15" s="279"/>
      <c r="IG15" s="279"/>
      <c r="IH15" s="279"/>
      <c r="II15" s="279"/>
      <c r="IJ15" s="279"/>
      <c r="IK15" s="279"/>
      <c r="IL15" s="279"/>
      <c r="IM15" s="279"/>
      <c r="IN15" s="279"/>
      <c r="IO15" s="279"/>
      <c r="IP15" s="279"/>
      <c r="IQ15" s="279"/>
      <c r="IR15" s="279"/>
      <c r="IS15" s="279"/>
      <c r="IT15" s="279"/>
      <c r="IU15" s="279"/>
      <c r="IV15" s="279"/>
      <c r="IW15" s="279"/>
      <c r="IX15" s="279"/>
      <c r="IY15" s="279"/>
      <c r="IZ15" s="279"/>
      <c r="JA15" s="279"/>
    </row>
    <row r="16" s="204" customFormat="1" ht="11.75" customHeight="1" spans="1:261">
      <c r="A16" s="223" t="s">
        <v>59</v>
      </c>
      <c r="B16" s="280">
        <v>185646</v>
      </c>
      <c r="C16" s="280" t="s">
        <v>60</v>
      </c>
      <c r="D16" s="280">
        <v>179387</v>
      </c>
      <c r="E16" s="280">
        <v>217974</v>
      </c>
      <c r="F16" s="280">
        <v>212636</v>
      </c>
      <c r="G16" s="256">
        <f t="shared" si="0"/>
        <v>97.5510840742474</v>
      </c>
      <c r="H16" s="280">
        <f t="shared" si="5"/>
        <v>-5338</v>
      </c>
      <c r="I16" s="225">
        <f>F16/C16*100-100</f>
        <v>16.0569161158626</v>
      </c>
      <c r="J16" s="281">
        <f>F16-C16</f>
        <v>29419</v>
      </c>
      <c r="K16" s="307"/>
      <c r="L16" s="305" t="s">
        <v>61</v>
      </c>
      <c r="M16" s="306">
        <v>24778</v>
      </c>
      <c r="N16" s="306">
        <v>19801</v>
      </c>
      <c r="O16" s="306">
        <v>19464</v>
      </c>
      <c r="P16" s="306">
        <v>20089</v>
      </c>
      <c r="Q16" s="256">
        <f t="shared" si="1"/>
        <v>103.211056309083</v>
      </c>
      <c r="R16" s="308">
        <f t="shared" si="2"/>
        <v>625</v>
      </c>
      <c r="S16" s="256">
        <f t="shared" si="3"/>
        <v>-18.9240455242554</v>
      </c>
      <c r="T16" s="308">
        <f t="shared" si="4"/>
        <v>-4689</v>
      </c>
      <c r="U16" s="332"/>
      <c r="V16" s="279"/>
      <c r="W16" s="279"/>
      <c r="X16" s="279"/>
      <c r="Y16" s="279"/>
      <c r="Z16" s="338"/>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c r="DT16" s="279"/>
      <c r="DU16" s="279"/>
      <c r="DV16" s="279"/>
      <c r="DW16" s="279"/>
      <c r="DX16" s="279"/>
      <c r="DY16" s="279"/>
      <c r="DZ16" s="279"/>
      <c r="EA16" s="279"/>
      <c r="EB16" s="279"/>
      <c r="EC16" s="279"/>
      <c r="ED16" s="279"/>
      <c r="EE16" s="279"/>
      <c r="EF16" s="279"/>
      <c r="EG16" s="279"/>
      <c r="EH16" s="279"/>
      <c r="EI16" s="279"/>
      <c r="EJ16" s="279"/>
      <c r="EK16" s="279"/>
      <c r="EL16" s="279"/>
      <c r="EM16" s="279"/>
      <c r="EN16" s="279"/>
      <c r="EO16" s="279"/>
      <c r="EP16" s="279"/>
      <c r="EQ16" s="279"/>
      <c r="ER16" s="279"/>
      <c r="ES16" s="279"/>
      <c r="ET16" s="279"/>
      <c r="EU16" s="279"/>
      <c r="EV16" s="279"/>
      <c r="EW16" s="279"/>
      <c r="EX16" s="279"/>
      <c r="EY16" s="279"/>
      <c r="EZ16" s="279"/>
      <c r="FA16" s="279"/>
      <c r="FB16" s="279"/>
      <c r="FC16" s="279"/>
      <c r="FD16" s="279"/>
      <c r="FE16" s="279"/>
      <c r="FF16" s="279"/>
      <c r="FG16" s="279"/>
      <c r="FH16" s="279"/>
      <c r="FI16" s="279"/>
      <c r="FJ16" s="279"/>
      <c r="FK16" s="279"/>
      <c r="FL16" s="279"/>
      <c r="FM16" s="279"/>
      <c r="FN16" s="279"/>
      <c r="FO16" s="279"/>
      <c r="FP16" s="279"/>
      <c r="FQ16" s="279"/>
      <c r="FR16" s="279"/>
      <c r="FS16" s="279"/>
      <c r="FT16" s="279"/>
      <c r="FU16" s="279"/>
      <c r="FV16" s="279"/>
      <c r="FW16" s="279"/>
      <c r="FX16" s="279"/>
      <c r="FY16" s="279"/>
      <c r="FZ16" s="279"/>
      <c r="GA16" s="279"/>
      <c r="GB16" s="279"/>
      <c r="GC16" s="279"/>
      <c r="GD16" s="279"/>
      <c r="GE16" s="279"/>
      <c r="GF16" s="279"/>
      <c r="GG16" s="279"/>
      <c r="GH16" s="279"/>
      <c r="GI16" s="279"/>
      <c r="GJ16" s="279"/>
      <c r="GK16" s="279"/>
      <c r="GL16" s="279"/>
      <c r="GM16" s="279"/>
      <c r="GN16" s="279"/>
      <c r="GO16" s="279"/>
      <c r="GP16" s="279"/>
      <c r="GQ16" s="279"/>
      <c r="GR16" s="279"/>
      <c r="GS16" s="279"/>
      <c r="GT16" s="279"/>
      <c r="GU16" s="279"/>
      <c r="GV16" s="279"/>
      <c r="GW16" s="279"/>
      <c r="GX16" s="279"/>
      <c r="GY16" s="279"/>
      <c r="GZ16" s="279"/>
      <c r="HA16" s="279"/>
      <c r="HB16" s="279"/>
      <c r="HC16" s="279"/>
      <c r="HD16" s="279"/>
      <c r="HE16" s="279"/>
      <c r="HF16" s="279"/>
      <c r="HG16" s="279"/>
      <c r="HH16" s="279"/>
      <c r="HI16" s="279"/>
      <c r="HJ16" s="279"/>
      <c r="HK16" s="279"/>
      <c r="HL16" s="279"/>
      <c r="HM16" s="279"/>
      <c r="HN16" s="279"/>
      <c r="HO16" s="279"/>
      <c r="HP16" s="279"/>
      <c r="HQ16" s="279"/>
      <c r="HR16" s="279"/>
      <c r="HS16" s="279"/>
      <c r="HT16" s="279"/>
      <c r="HU16" s="279"/>
      <c r="HV16" s="279"/>
      <c r="HW16" s="279"/>
      <c r="HX16" s="279"/>
      <c r="HY16" s="279"/>
      <c r="HZ16" s="279"/>
      <c r="IA16" s="279"/>
      <c r="IB16" s="279"/>
      <c r="IC16" s="279"/>
      <c r="ID16" s="279"/>
      <c r="IE16" s="279"/>
      <c r="IF16" s="279"/>
      <c r="IG16" s="279"/>
      <c r="IH16" s="279"/>
      <c r="II16" s="279"/>
      <c r="IJ16" s="279"/>
      <c r="IK16" s="279"/>
      <c r="IL16" s="279"/>
      <c r="IM16" s="279"/>
      <c r="IN16" s="279"/>
      <c r="IO16" s="279"/>
      <c r="IP16" s="279"/>
      <c r="IQ16" s="279"/>
      <c r="IR16" s="279"/>
      <c r="IS16" s="279"/>
      <c r="IT16" s="279"/>
      <c r="IU16" s="279"/>
      <c r="IV16" s="279"/>
      <c r="IW16" s="279"/>
      <c r="IX16" s="279"/>
      <c r="IY16" s="279"/>
      <c r="IZ16" s="279"/>
      <c r="JA16" s="279"/>
    </row>
    <row r="17" s="204" customFormat="1" ht="11.75" customHeight="1" spans="1:261">
      <c r="A17" s="223" t="s">
        <v>62</v>
      </c>
      <c r="B17" s="280">
        <v>30538</v>
      </c>
      <c r="C17" s="280">
        <v>28109</v>
      </c>
      <c r="D17" s="283">
        <v>25111</v>
      </c>
      <c r="E17" s="283">
        <v>26037</v>
      </c>
      <c r="F17" s="283">
        <v>24567</v>
      </c>
      <c r="G17" s="256">
        <f t="shared" si="0"/>
        <v>94.3541882705381</v>
      </c>
      <c r="H17" s="280">
        <f t="shared" si="5"/>
        <v>-1470</v>
      </c>
      <c r="I17" s="225">
        <f t="shared" ref="I17:I26" si="8">F17/C17*100-100</f>
        <v>-12.6009463161265</v>
      </c>
      <c r="J17" s="281">
        <f t="shared" ref="J17:J26" si="9">F17-C17</f>
        <v>-3542</v>
      </c>
      <c r="K17" s="307"/>
      <c r="L17" s="305" t="s">
        <v>63</v>
      </c>
      <c r="M17" s="306">
        <v>70617</v>
      </c>
      <c r="N17" s="306">
        <v>62175</v>
      </c>
      <c r="O17" s="306">
        <v>59041</v>
      </c>
      <c r="P17" s="306">
        <v>52414</v>
      </c>
      <c r="Q17" s="256">
        <f t="shared" si="1"/>
        <v>88.7755966192985</v>
      </c>
      <c r="R17" s="308">
        <f t="shared" si="2"/>
        <v>-6627</v>
      </c>
      <c r="S17" s="256">
        <f t="shared" si="3"/>
        <v>-25.7770791735701</v>
      </c>
      <c r="T17" s="308">
        <f t="shared" si="4"/>
        <v>-18203</v>
      </c>
      <c r="U17" s="332"/>
      <c r="V17" s="279"/>
      <c r="W17" s="279"/>
      <c r="X17" s="279"/>
      <c r="Y17" s="279"/>
      <c r="Z17" s="338"/>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c r="DP17" s="279"/>
      <c r="DQ17" s="279"/>
      <c r="DR17" s="279"/>
      <c r="DS17" s="279"/>
      <c r="DT17" s="279"/>
      <c r="DU17" s="279"/>
      <c r="DV17" s="279"/>
      <c r="DW17" s="279"/>
      <c r="DX17" s="279"/>
      <c r="DY17" s="279"/>
      <c r="DZ17" s="279"/>
      <c r="EA17" s="279"/>
      <c r="EB17" s="279"/>
      <c r="EC17" s="279"/>
      <c r="ED17" s="279"/>
      <c r="EE17" s="279"/>
      <c r="EF17" s="279"/>
      <c r="EG17" s="279"/>
      <c r="EH17" s="279"/>
      <c r="EI17" s="279"/>
      <c r="EJ17" s="279"/>
      <c r="EK17" s="279"/>
      <c r="EL17" s="279"/>
      <c r="EM17" s="279"/>
      <c r="EN17" s="279"/>
      <c r="EO17" s="279"/>
      <c r="EP17" s="279"/>
      <c r="EQ17" s="279"/>
      <c r="ER17" s="279"/>
      <c r="ES17" s="279"/>
      <c r="ET17" s="279"/>
      <c r="EU17" s="279"/>
      <c r="EV17" s="279"/>
      <c r="EW17" s="279"/>
      <c r="EX17" s="279"/>
      <c r="EY17" s="279"/>
      <c r="EZ17" s="279"/>
      <c r="FA17" s="279"/>
      <c r="FB17" s="279"/>
      <c r="FC17" s="279"/>
      <c r="FD17" s="279"/>
      <c r="FE17" s="279"/>
      <c r="FF17" s="279"/>
      <c r="FG17" s="279"/>
      <c r="FH17" s="279"/>
      <c r="FI17" s="279"/>
      <c r="FJ17" s="279"/>
      <c r="FK17" s="279"/>
      <c r="FL17" s="279"/>
      <c r="FM17" s="279"/>
      <c r="FN17" s="279"/>
      <c r="FO17" s="279"/>
      <c r="FP17" s="279"/>
      <c r="FQ17" s="279"/>
      <c r="FR17" s="279"/>
      <c r="FS17" s="279"/>
      <c r="FT17" s="279"/>
      <c r="FU17" s="279"/>
      <c r="FV17" s="279"/>
      <c r="FW17" s="279"/>
      <c r="FX17" s="279"/>
      <c r="FY17" s="279"/>
      <c r="FZ17" s="279"/>
      <c r="GA17" s="279"/>
      <c r="GB17" s="279"/>
      <c r="GC17" s="279"/>
      <c r="GD17" s="279"/>
      <c r="GE17" s="279"/>
      <c r="GF17" s="279"/>
      <c r="GG17" s="279"/>
      <c r="GH17" s="279"/>
      <c r="GI17" s="279"/>
      <c r="GJ17" s="279"/>
      <c r="GK17" s="279"/>
      <c r="GL17" s="279"/>
      <c r="GM17" s="279"/>
      <c r="GN17" s="279"/>
      <c r="GO17" s="279"/>
      <c r="GP17" s="279"/>
      <c r="GQ17" s="279"/>
      <c r="GR17" s="279"/>
      <c r="GS17" s="279"/>
      <c r="GT17" s="279"/>
      <c r="GU17" s="279"/>
      <c r="GV17" s="279"/>
      <c r="GW17" s="279"/>
      <c r="GX17" s="279"/>
      <c r="GY17" s="279"/>
      <c r="GZ17" s="279"/>
      <c r="HA17" s="279"/>
      <c r="HB17" s="279"/>
      <c r="HC17" s="279"/>
      <c r="HD17" s="279"/>
      <c r="HE17" s="279"/>
      <c r="HF17" s="279"/>
      <c r="HG17" s="279"/>
      <c r="HH17" s="279"/>
      <c r="HI17" s="279"/>
      <c r="HJ17" s="279"/>
      <c r="HK17" s="279"/>
      <c r="HL17" s="279"/>
      <c r="HM17" s="279"/>
      <c r="HN17" s="279"/>
      <c r="HO17" s="279"/>
      <c r="HP17" s="279"/>
      <c r="HQ17" s="279"/>
      <c r="HR17" s="279"/>
      <c r="HS17" s="279"/>
      <c r="HT17" s="279"/>
      <c r="HU17" s="279"/>
      <c r="HV17" s="279"/>
      <c r="HW17" s="279"/>
      <c r="HX17" s="279"/>
      <c r="HY17" s="279"/>
      <c r="HZ17" s="279"/>
      <c r="IA17" s="279"/>
      <c r="IB17" s="279"/>
      <c r="IC17" s="279"/>
      <c r="ID17" s="279"/>
      <c r="IE17" s="279"/>
      <c r="IF17" s="279"/>
      <c r="IG17" s="279"/>
      <c r="IH17" s="279"/>
      <c r="II17" s="279"/>
      <c r="IJ17" s="279"/>
      <c r="IK17" s="279"/>
      <c r="IL17" s="279"/>
      <c r="IM17" s="279"/>
      <c r="IN17" s="279"/>
      <c r="IO17" s="279"/>
      <c r="IP17" s="279"/>
      <c r="IQ17" s="279"/>
      <c r="IR17" s="279"/>
      <c r="IS17" s="279"/>
      <c r="IT17" s="279"/>
      <c r="IU17" s="279"/>
      <c r="IV17" s="279"/>
      <c r="IW17" s="279"/>
      <c r="IX17" s="279"/>
      <c r="IY17" s="279"/>
      <c r="IZ17" s="279"/>
      <c r="JA17" s="279"/>
    </row>
    <row r="18" s="204" customFormat="1" ht="11.75" customHeight="1" spans="1:261">
      <c r="A18" s="285" t="s">
        <v>64</v>
      </c>
      <c r="B18" s="280">
        <v>21419</v>
      </c>
      <c r="C18" s="280">
        <v>21419</v>
      </c>
      <c r="D18" s="283">
        <v>23515</v>
      </c>
      <c r="E18" s="283">
        <v>16166</v>
      </c>
      <c r="F18" s="283">
        <v>15164</v>
      </c>
      <c r="G18" s="256">
        <f t="shared" si="0"/>
        <v>93.801806260052</v>
      </c>
      <c r="H18" s="280">
        <f t="shared" si="5"/>
        <v>-1002</v>
      </c>
      <c r="I18" s="225">
        <f t="shared" si="8"/>
        <v>-29.2030440263318</v>
      </c>
      <c r="J18" s="281">
        <f t="shared" si="9"/>
        <v>-6255</v>
      </c>
      <c r="K18" s="307"/>
      <c r="L18" s="305" t="s">
        <v>65</v>
      </c>
      <c r="M18" s="306">
        <v>10910</v>
      </c>
      <c r="N18" s="306">
        <v>36889</v>
      </c>
      <c r="O18" s="306">
        <v>37931</v>
      </c>
      <c r="P18" s="306">
        <v>102594</v>
      </c>
      <c r="Q18" s="256">
        <f t="shared" si="1"/>
        <v>270.475336795761</v>
      </c>
      <c r="R18" s="308">
        <f t="shared" si="2"/>
        <v>64663</v>
      </c>
      <c r="S18" s="256">
        <f t="shared" si="3"/>
        <v>840.366636113657</v>
      </c>
      <c r="T18" s="308">
        <f t="shared" si="4"/>
        <v>91684</v>
      </c>
      <c r="U18" s="332"/>
      <c r="V18" s="279"/>
      <c r="W18" s="279"/>
      <c r="X18" s="279"/>
      <c r="Y18" s="279"/>
      <c r="Z18" s="338"/>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c r="GD18" s="279"/>
      <c r="GE18" s="279"/>
      <c r="GF18" s="279"/>
      <c r="GG18" s="279"/>
      <c r="GH18" s="279"/>
      <c r="GI18" s="279"/>
      <c r="GJ18" s="279"/>
      <c r="GK18" s="279"/>
      <c r="GL18" s="279"/>
      <c r="GM18" s="279"/>
      <c r="GN18" s="279"/>
      <c r="GO18" s="279"/>
      <c r="GP18" s="279"/>
      <c r="GQ18" s="279"/>
      <c r="GR18" s="279"/>
      <c r="GS18" s="279"/>
      <c r="GT18" s="279"/>
      <c r="GU18" s="279"/>
      <c r="GV18" s="279"/>
      <c r="GW18" s="279"/>
      <c r="GX18" s="279"/>
      <c r="GY18" s="279"/>
      <c r="GZ18" s="279"/>
      <c r="HA18" s="279"/>
      <c r="HB18" s="279"/>
      <c r="HC18" s="279"/>
      <c r="HD18" s="279"/>
      <c r="HE18" s="279"/>
      <c r="HF18" s="279"/>
      <c r="HG18" s="279"/>
      <c r="HH18" s="279"/>
      <c r="HI18" s="279"/>
      <c r="HJ18" s="279"/>
      <c r="HK18" s="279"/>
      <c r="HL18" s="279"/>
      <c r="HM18" s="279"/>
      <c r="HN18" s="279"/>
      <c r="HO18" s="279"/>
      <c r="HP18" s="279"/>
      <c r="HQ18" s="279"/>
      <c r="HR18" s="279"/>
      <c r="HS18" s="279"/>
      <c r="HT18" s="279"/>
      <c r="HU18" s="279"/>
      <c r="HV18" s="279"/>
      <c r="HW18" s="279"/>
      <c r="HX18" s="279"/>
      <c r="HY18" s="279"/>
      <c r="HZ18" s="279"/>
      <c r="IA18" s="279"/>
      <c r="IB18" s="279"/>
      <c r="IC18" s="279"/>
      <c r="ID18" s="279"/>
      <c r="IE18" s="279"/>
      <c r="IF18" s="279"/>
      <c r="IG18" s="279"/>
      <c r="IH18" s="279"/>
      <c r="II18" s="279"/>
      <c r="IJ18" s="279"/>
      <c r="IK18" s="279"/>
      <c r="IL18" s="279"/>
      <c r="IM18" s="279"/>
      <c r="IN18" s="279"/>
      <c r="IO18" s="279"/>
      <c r="IP18" s="279"/>
      <c r="IQ18" s="279"/>
      <c r="IR18" s="279"/>
      <c r="IS18" s="279"/>
      <c r="IT18" s="279"/>
      <c r="IU18" s="279"/>
      <c r="IV18" s="279"/>
      <c r="IW18" s="279"/>
      <c r="IX18" s="279"/>
      <c r="IY18" s="279"/>
      <c r="IZ18" s="279"/>
      <c r="JA18" s="279"/>
    </row>
    <row r="19" s="277" customFormat="1" ht="11.75" hidden="1" customHeight="1" spans="1:261">
      <c r="A19" s="286"/>
      <c r="B19" s="287"/>
      <c r="C19" s="287"/>
      <c r="D19" s="288"/>
      <c r="E19" s="288"/>
      <c r="F19" s="288"/>
      <c r="G19" s="289" t="e">
        <f t="shared" si="0"/>
        <v>#DIV/0!</v>
      </c>
      <c r="H19" s="280">
        <f t="shared" si="5"/>
        <v>0</v>
      </c>
      <c r="I19" s="225" t="e">
        <f t="shared" si="8"/>
        <v>#DIV/0!</v>
      </c>
      <c r="J19" s="281">
        <f t="shared" si="9"/>
        <v>0</v>
      </c>
      <c r="K19" s="307"/>
      <c r="L19" s="310" t="s">
        <v>66</v>
      </c>
      <c r="M19" s="311">
        <v>4884</v>
      </c>
      <c r="N19" s="311">
        <v>19740</v>
      </c>
      <c r="O19" s="311">
        <v>23831</v>
      </c>
      <c r="P19" s="311">
        <v>25549</v>
      </c>
      <c r="Q19" s="289">
        <f t="shared" si="1"/>
        <v>107.20909739415</v>
      </c>
      <c r="R19" s="333">
        <f t="shared" si="2"/>
        <v>1718</v>
      </c>
      <c r="S19" s="289">
        <f t="shared" si="3"/>
        <v>423.116298116298</v>
      </c>
      <c r="T19" s="333">
        <f t="shared" si="4"/>
        <v>20665</v>
      </c>
      <c r="U19" s="332"/>
      <c r="V19" s="334"/>
      <c r="W19" s="334"/>
      <c r="X19" s="334"/>
      <c r="Y19" s="334"/>
      <c r="Z19" s="339"/>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334"/>
      <c r="BM19" s="334"/>
      <c r="BN19" s="334"/>
      <c r="BO19" s="334"/>
      <c r="BP19" s="334"/>
      <c r="BQ19" s="334"/>
      <c r="BR19" s="334"/>
      <c r="BS19" s="334"/>
      <c r="BT19" s="334"/>
      <c r="BU19" s="334"/>
      <c r="BV19" s="334"/>
      <c r="BW19" s="334"/>
      <c r="BX19" s="334"/>
      <c r="BY19" s="334"/>
      <c r="BZ19" s="334"/>
      <c r="CA19" s="334"/>
      <c r="CB19" s="334"/>
      <c r="CC19" s="334"/>
      <c r="CD19" s="334"/>
      <c r="CE19" s="334"/>
      <c r="CF19" s="334"/>
      <c r="CG19" s="334"/>
      <c r="CH19" s="334"/>
      <c r="CI19" s="334"/>
      <c r="CJ19" s="334"/>
      <c r="CK19" s="334"/>
      <c r="CL19" s="334"/>
      <c r="CM19" s="334"/>
      <c r="CN19" s="334"/>
      <c r="CO19" s="334"/>
      <c r="CP19" s="334"/>
      <c r="CQ19" s="334"/>
      <c r="CR19" s="334"/>
      <c r="CS19" s="334"/>
      <c r="CT19" s="334"/>
      <c r="CU19" s="334"/>
      <c r="CV19" s="334"/>
      <c r="CW19" s="334"/>
      <c r="CX19" s="334"/>
      <c r="CY19" s="334"/>
      <c r="CZ19" s="334"/>
      <c r="DA19" s="334"/>
      <c r="DB19" s="334"/>
      <c r="DC19" s="334"/>
      <c r="DD19" s="334"/>
      <c r="DE19" s="334"/>
      <c r="DF19" s="334"/>
      <c r="DG19" s="334"/>
      <c r="DH19" s="334"/>
      <c r="DI19" s="334"/>
      <c r="DJ19" s="334"/>
      <c r="DK19" s="334"/>
      <c r="DL19" s="334"/>
      <c r="DM19" s="334"/>
      <c r="DN19" s="334"/>
      <c r="DO19" s="334"/>
      <c r="DP19" s="334"/>
      <c r="DQ19" s="334"/>
      <c r="DR19" s="334"/>
      <c r="DS19" s="334"/>
      <c r="DT19" s="334"/>
      <c r="DU19" s="334"/>
      <c r="DV19" s="334"/>
      <c r="DW19" s="334"/>
      <c r="DX19" s="334"/>
      <c r="DY19" s="334"/>
      <c r="DZ19" s="334"/>
      <c r="EA19" s="334"/>
      <c r="EB19" s="334"/>
      <c r="EC19" s="334"/>
      <c r="ED19" s="334"/>
      <c r="EE19" s="334"/>
      <c r="EF19" s="334"/>
      <c r="EG19" s="334"/>
      <c r="EH19" s="334"/>
      <c r="EI19" s="334"/>
      <c r="EJ19" s="334"/>
      <c r="EK19" s="334"/>
      <c r="EL19" s="334"/>
      <c r="EM19" s="334"/>
      <c r="EN19" s="334"/>
      <c r="EO19" s="334"/>
      <c r="EP19" s="334"/>
      <c r="EQ19" s="334"/>
      <c r="ER19" s="334"/>
      <c r="ES19" s="334"/>
      <c r="ET19" s="334"/>
      <c r="EU19" s="334"/>
      <c r="EV19" s="334"/>
      <c r="EW19" s="334"/>
      <c r="EX19" s="334"/>
      <c r="EY19" s="334"/>
      <c r="EZ19" s="334"/>
      <c r="FA19" s="334"/>
      <c r="FB19" s="334"/>
      <c r="FC19" s="334"/>
      <c r="FD19" s="334"/>
      <c r="FE19" s="334"/>
      <c r="FF19" s="334"/>
      <c r="FG19" s="334"/>
      <c r="FH19" s="334"/>
      <c r="FI19" s="334"/>
      <c r="FJ19" s="334"/>
      <c r="FK19" s="334"/>
      <c r="FL19" s="334"/>
      <c r="FM19" s="334"/>
      <c r="FN19" s="334"/>
      <c r="FO19" s="334"/>
      <c r="FP19" s="334"/>
      <c r="FQ19" s="334"/>
      <c r="FR19" s="334"/>
      <c r="FS19" s="334"/>
      <c r="FT19" s="334"/>
      <c r="FU19" s="334"/>
      <c r="FV19" s="334"/>
      <c r="FW19" s="334"/>
      <c r="FX19" s="334"/>
      <c r="FY19" s="334"/>
      <c r="FZ19" s="334"/>
      <c r="GA19" s="334"/>
      <c r="GB19" s="334"/>
      <c r="GC19" s="334"/>
      <c r="GD19" s="334"/>
      <c r="GE19" s="334"/>
      <c r="GF19" s="334"/>
      <c r="GG19" s="334"/>
      <c r="GH19" s="334"/>
      <c r="GI19" s="334"/>
      <c r="GJ19" s="334"/>
      <c r="GK19" s="334"/>
      <c r="GL19" s="334"/>
      <c r="GM19" s="334"/>
      <c r="GN19" s="334"/>
      <c r="GO19" s="334"/>
      <c r="GP19" s="334"/>
      <c r="GQ19" s="334"/>
      <c r="GR19" s="334"/>
      <c r="GS19" s="334"/>
      <c r="GT19" s="334"/>
      <c r="GU19" s="334"/>
      <c r="GV19" s="334"/>
      <c r="GW19" s="334"/>
      <c r="GX19" s="334"/>
      <c r="GY19" s="334"/>
      <c r="GZ19" s="334"/>
      <c r="HA19" s="334"/>
      <c r="HB19" s="334"/>
      <c r="HC19" s="334"/>
      <c r="HD19" s="334"/>
      <c r="HE19" s="334"/>
      <c r="HF19" s="334"/>
      <c r="HG19" s="334"/>
      <c r="HH19" s="334"/>
      <c r="HI19" s="334"/>
      <c r="HJ19" s="334"/>
      <c r="HK19" s="334"/>
      <c r="HL19" s="334"/>
      <c r="HM19" s="334"/>
      <c r="HN19" s="334"/>
      <c r="HO19" s="334"/>
      <c r="HP19" s="334"/>
      <c r="HQ19" s="334"/>
      <c r="HR19" s="334"/>
      <c r="HS19" s="334"/>
      <c r="HT19" s="334"/>
      <c r="HU19" s="334"/>
      <c r="HV19" s="334"/>
      <c r="HW19" s="334"/>
      <c r="HX19" s="334"/>
      <c r="HY19" s="334"/>
      <c r="HZ19" s="334"/>
      <c r="IA19" s="334"/>
      <c r="IB19" s="334"/>
      <c r="IC19" s="334"/>
      <c r="ID19" s="334"/>
      <c r="IE19" s="334"/>
      <c r="IF19" s="334"/>
      <c r="IG19" s="334"/>
      <c r="IH19" s="334"/>
      <c r="II19" s="334"/>
      <c r="IJ19" s="334"/>
      <c r="IK19" s="334"/>
      <c r="IL19" s="334"/>
      <c r="IM19" s="334"/>
      <c r="IN19" s="334"/>
      <c r="IO19" s="334"/>
      <c r="IP19" s="334"/>
      <c r="IQ19" s="334"/>
      <c r="IR19" s="334"/>
      <c r="IS19" s="334"/>
      <c r="IT19" s="334"/>
      <c r="IU19" s="334"/>
      <c r="IV19" s="334"/>
      <c r="IW19" s="334"/>
      <c r="IX19" s="334"/>
      <c r="IY19" s="334"/>
      <c r="IZ19" s="334"/>
      <c r="JA19" s="334"/>
    </row>
    <row r="20" s="277" customFormat="1" ht="11.75" hidden="1" customHeight="1" spans="1:261">
      <c r="A20" s="286"/>
      <c r="B20" s="287"/>
      <c r="C20" s="287"/>
      <c r="D20" s="288"/>
      <c r="E20" s="288"/>
      <c r="F20" s="288"/>
      <c r="G20" s="289" t="e">
        <f t="shared" si="0"/>
        <v>#DIV/0!</v>
      </c>
      <c r="H20" s="280">
        <f t="shared" si="5"/>
        <v>0</v>
      </c>
      <c r="I20" s="225" t="e">
        <f t="shared" si="8"/>
        <v>#DIV/0!</v>
      </c>
      <c r="J20" s="281">
        <f t="shared" si="9"/>
        <v>0</v>
      </c>
      <c r="K20" s="307"/>
      <c r="L20" s="312" t="s">
        <v>67</v>
      </c>
      <c r="M20" s="311">
        <v>1856</v>
      </c>
      <c r="N20" s="311">
        <v>1725</v>
      </c>
      <c r="O20" s="311">
        <v>1229</v>
      </c>
      <c r="P20" s="311">
        <v>2917</v>
      </c>
      <c r="Q20" s="289">
        <f t="shared" si="1"/>
        <v>237.347436940602</v>
      </c>
      <c r="R20" s="333">
        <f t="shared" si="2"/>
        <v>1688</v>
      </c>
      <c r="S20" s="289">
        <f t="shared" si="3"/>
        <v>57.1659482758621</v>
      </c>
      <c r="T20" s="333">
        <f t="shared" si="4"/>
        <v>1061</v>
      </c>
      <c r="U20" s="332"/>
      <c r="V20" s="334"/>
      <c r="W20" s="334"/>
      <c r="X20" s="334"/>
      <c r="Y20" s="334"/>
      <c r="Z20" s="339"/>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334"/>
      <c r="BM20" s="334"/>
      <c r="BN20" s="334"/>
      <c r="BO20" s="334"/>
      <c r="BP20" s="334"/>
      <c r="BQ20" s="334"/>
      <c r="BR20" s="334"/>
      <c r="BS20" s="334"/>
      <c r="BT20" s="334"/>
      <c r="BU20" s="334"/>
      <c r="BV20" s="334"/>
      <c r="BW20" s="334"/>
      <c r="BX20" s="334"/>
      <c r="BY20" s="334"/>
      <c r="BZ20" s="334"/>
      <c r="CA20" s="334"/>
      <c r="CB20" s="334"/>
      <c r="CC20" s="334"/>
      <c r="CD20" s="334"/>
      <c r="CE20" s="334"/>
      <c r="CF20" s="334"/>
      <c r="CG20" s="334"/>
      <c r="CH20" s="334"/>
      <c r="CI20" s="334"/>
      <c r="CJ20" s="334"/>
      <c r="CK20" s="334"/>
      <c r="CL20" s="334"/>
      <c r="CM20" s="334"/>
      <c r="CN20" s="334"/>
      <c r="CO20" s="334"/>
      <c r="CP20" s="334"/>
      <c r="CQ20" s="334"/>
      <c r="CR20" s="334"/>
      <c r="CS20" s="334"/>
      <c r="CT20" s="334"/>
      <c r="CU20" s="334"/>
      <c r="CV20" s="334"/>
      <c r="CW20" s="334"/>
      <c r="CX20" s="334"/>
      <c r="CY20" s="334"/>
      <c r="CZ20" s="334"/>
      <c r="DA20" s="334"/>
      <c r="DB20" s="334"/>
      <c r="DC20" s="334"/>
      <c r="DD20" s="334"/>
      <c r="DE20" s="334"/>
      <c r="DF20" s="334"/>
      <c r="DG20" s="334"/>
      <c r="DH20" s="334"/>
      <c r="DI20" s="334"/>
      <c r="DJ20" s="334"/>
      <c r="DK20" s="334"/>
      <c r="DL20" s="334"/>
      <c r="DM20" s="334"/>
      <c r="DN20" s="334"/>
      <c r="DO20" s="334"/>
      <c r="DP20" s="334"/>
      <c r="DQ20" s="334"/>
      <c r="DR20" s="334"/>
      <c r="DS20" s="334"/>
      <c r="DT20" s="334"/>
      <c r="DU20" s="334"/>
      <c r="DV20" s="334"/>
      <c r="DW20" s="334"/>
      <c r="DX20" s="334"/>
      <c r="DY20" s="334"/>
      <c r="DZ20" s="334"/>
      <c r="EA20" s="334"/>
      <c r="EB20" s="334"/>
      <c r="EC20" s="334"/>
      <c r="ED20" s="334"/>
      <c r="EE20" s="334"/>
      <c r="EF20" s="334"/>
      <c r="EG20" s="334"/>
      <c r="EH20" s="334"/>
      <c r="EI20" s="334"/>
      <c r="EJ20" s="334"/>
      <c r="EK20" s="334"/>
      <c r="EL20" s="334"/>
      <c r="EM20" s="334"/>
      <c r="EN20" s="334"/>
      <c r="EO20" s="334"/>
      <c r="EP20" s="334"/>
      <c r="EQ20" s="334"/>
      <c r="ER20" s="334"/>
      <c r="ES20" s="334"/>
      <c r="ET20" s="334"/>
      <c r="EU20" s="334"/>
      <c r="EV20" s="334"/>
      <c r="EW20" s="334"/>
      <c r="EX20" s="334"/>
      <c r="EY20" s="334"/>
      <c r="EZ20" s="334"/>
      <c r="FA20" s="334"/>
      <c r="FB20" s="334"/>
      <c r="FC20" s="334"/>
      <c r="FD20" s="334"/>
      <c r="FE20" s="334"/>
      <c r="FF20" s="334"/>
      <c r="FG20" s="334"/>
      <c r="FH20" s="334"/>
      <c r="FI20" s="334"/>
      <c r="FJ20" s="334"/>
      <c r="FK20" s="334"/>
      <c r="FL20" s="334"/>
      <c r="FM20" s="334"/>
      <c r="FN20" s="334"/>
      <c r="FO20" s="334"/>
      <c r="FP20" s="334"/>
      <c r="FQ20" s="334"/>
      <c r="FR20" s="334"/>
      <c r="FS20" s="334"/>
      <c r="FT20" s="334"/>
      <c r="FU20" s="334"/>
      <c r="FV20" s="334"/>
      <c r="FW20" s="334"/>
      <c r="FX20" s="334"/>
      <c r="FY20" s="334"/>
      <c r="FZ20" s="334"/>
      <c r="GA20" s="334"/>
      <c r="GB20" s="334"/>
      <c r="GC20" s="334"/>
      <c r="GD20" s="334"/>
      <c r="GE20" s="334"/>
      <c r="GF20" s="334"/>
      <c r="GG20" s="334"/>
      <c r="GH20" s="334"/>
      <c r="GI20" s="334"/>
      <c r="GJ20" s="334"/>
      <c r="GK20" s="334"/>
      <c r="GL20" s="334"/>
      <c r="GM20" s="334"/>
      <c r="GN20" s="334"/>
      <c r="GO20" s="334"/>
      <c r="GP20" s="334"/>
      <c r="GQ20" s="334"/>
      <c r="GR20" s="334"/>
      <c r="GS20" s="334"/>
      <c r="GT20" s="334"/>
      <c r="GU20" s="334"/>
      <c r="GV20" s="334"/>
      <c r="GW20" s="334"/>
      <c r="GX20" s="334"/>
      <c r="GY20" s="334"/>
      <c r="GZ20" s="334"/>
      <c r="HA20" s="334"/>
      <c r="HB20" s="334"/>
      <c r="HC20" s="334"/>
      <c r="HD20" s="334"/>
      <c r="HE20" s="334"/>
      <c r="HF20" s="334"/>
      <c r="HG20" s="334"/>
      <c r="HH20" s="334"/>
      <c r="HI20" s="334"/>
      <c r="HJ20" s="334"/>
      <c r="HK20" s="334"/>
      <c r="HL20" s="334"/>
      <c r="HM20" s="334"/>
      <c r="HN20" s="334"/>
      <c r="HO20" s="334"/>
      <c r="HP20" s="334"/>
      <c r="HQ20" s="334"/>
      <c r="HR20" s="334"/>
      <c r="HS20" s="334"/>
      <c r="HT20" s="334"/>
      <c r="HU20" s="334"/>
      <c r="HV20" s="334"/>
      <c r="HW20" s="334"/>
      <c r="HX20" s="334"/>
      <c r="HY20" s="334"/>
      <c r="HZ20" s="334"/>
      <c r="IA20" s="334"/>
      <c r="IB20" s="334"/>
      <c r="IC20" s="334"/>
      <c r="ID20" s="334"/>
      <c r="IE20" s="334"/>
      <c r="IF20" s="334"/>
      <c r="IG20" s="334"/>
      <c r="IH20" s="334"/>
      <c r="II20" s="334"/>
      <c r="IJ20" s="334"/>
      <c r="IK20" s="334"/>
      <c r="IL20" s="334"/>
      <c r="IM20" s="334"/>
      <c r="IN20" s="334"/>
      <c r="IO20" s="334"/>
      <c r="IP20" s="334"/>
      <c r="IQ20" s="334"/>
      <c r="IR20" s="334"/>
      <c r="IS20" s="334"/>
      <c r="IT20" s="334"/>
      <c r="IU20" s="334"/>
      <c r="IV20" s="334"/>
      <c r="IW20" s="334"/>
      <c r="IX20" s="334"/>
      <c r="IY20" s="334"/>
      <c r="IZ20" s="334"/>
      <c r="JA20" s="334"/>
    </row>
    <row r="21" s="277" customFormat="1" ht="11.75" hidden="1" customHeight="1" spans="1:261">
      <c r="A21" s="286"/>
      <c r="B21" s="287"/>
      <c r="C21" s="287"/>
      <c r="D21" s="288"/>
      <c r="E21" s="288"/>
      <c r="F21" s="288"/>
      <c r="G21" s="289" t="e">
        <f t="shared" si="0"/>
        <v>#DIV/0!</v>
      </c>
      <c r="H21" s="280">
        <f t="shared" si="5"/>
        <v>0</v>
      </c>
      <c r="I21" s="225" t="e">
        <f t="shared" si="8"/>
        <v>#DIV/0!</v>
      </c>
      <c r="J21" s="281">
        <f t="shared" si="9"/>
        <v>0</v>
      </c>
      <c r="K21" s="307"/>
      <c r="L21" s="312" t="s">
        <v>68</v>
      </c>
      <c r="M21" s="311">
        <v>400</v>
      </c>
      <c r="N21" s="311">
        <v>11585</v>
      </c>
      <c r="O21" s="311">
        <v>11611</v>
      </c>
      <c r="P21" s="311">
        <v>73313</v>
      </c>
      <c r="Q21" s="289">
        <f t="shared" si="1"/>
        <v>631.409869950909</v>
      </c>
      <c r="R21" s="333">
        <f t="shared" si="2"/>
        <v>61702</v>
      </c>
      <c r="S21" s="289">
        <f t="shared" si="3"/>
        <v>18228.25</v>
      </c>
      <c r="T21" s="333">
        <f t="shared" si="4"/>
        <v>72913</v>
      </c>
      <c r="U21" s="332"/>
      <c r="V21" s="334"/>
      <c r="W21" s="334"/>
      <c r="X21" s="334"/>
      <c r="Y21" s="334"/>
      <c r="Z21" s="339"/>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4"/>
      <c r="BA21" s="334"/>
      <c r="BB21" s="334"/>
      <c r="BC21" s="334"/>
      <c r="BD21" s="334"/>
      <c r="BE21" s="334"/>
      <c r="BF21" s="334"/>
      <c r="BG21" s="334"/>
      <c r="BH21" s="334"/>
      <c r="BI21" s="334"/>
      <c r="BJ21" s="334"/>
      <c r="BK21" s="334"/>
      <c r="BL21" s="334"/>
      <c r="BM21" s="334"/>
      <c r="BN21" s="334"/>
      <c r="BO21" s="334"/>
      <c r="BP21" s="334"/>
      <c r="BQ21" s="334"/>
      <c r="BR21" s="334"/>
      <c r="BS21" s="334"/>
      <c r="BT21" s="334"/>
      <c r="BU21" s="334"/>
      <c r="BV21" s="334"/>
      <c r="BW21" s="334"/>
      <c r="BX21" s="334"/>
      <c r="BY21" s="334"/>
      <c r="BZ21" s="334"/>
      <c r="CA21" s="334"/>
      <c r="CB21" s="334"/>
      <c r="CC21" s="334"/>
      <c r="CD21" s="334"/>
      <c r="CE21" s="334"/>
      <c r="CF21" s="334"/>
      <c r="CG21" s="334"/>
      <c r="CH21" s="334"/>
      <c r="CI21" s="334"/>
      <c r="CJ21" s="334"/>
      <c r="CK21" s="334"/>
      <c r="CL21" s="334"/>
      <c r="CM21" s="334"/>
      <c r="CN21" s="334"/>
      <c r="CO21" s="334"/>
      <c r="CP21" s="334"/>
      <c r="CQ21" s="334"/>
      <c r="CR21" s="334"/>
      <c r="CS21" s="334"/>
      <c r="CT21" s="334"/>
      <c r="CU21" s="334"/>
      <c r="CV21" s="334"/>
      <c r="CW21" s="334"/>
      <c r="CX21" s="334"/>
      <c r="CY21" s="334"/>
      <c r="CZ21" s="334"/>
      <c r="DA21" s="334"/>
      <c r="DB21" s="334"/>
      <c r="DC21" s="334"/>
      <c r="DD21" s="334"/>
      <c r="DE21" s="334"/>
      <c r="DF21" s="334"/>
      <c r="DG21" s="334"/>
      <c r="DH21" s="334"/>
      <c r="DI21" s="334"/>
      <c r="DJ21" s="334"/>
      <c r="DK21" s="334"/>
      <c r="DL21" s="334"/>
      <c r="DM21" s="334"/>
      <c r="DN21" s="334"/>
      <c r="DO21" s="334"/>
      <c r="DP21" s="334"/>
      <c r="DQ21" s="334"/>
      <c r="DR21" s="334"/>
      <c r="DS21" s="334"/>
      <c r="DT21" s="334"/>
      <c r="DU21" s="334"/>
      <c r="DV21" s="334"/>
      <c r="DW21" s="334"/>
      <c r="DX21" s="334"/>
      <c r="DY21" s="334"/>
      <c r="DZ21" s="334"/>
      <c r="EA21" s="334"/>
      <c r="EB21" s="334"/>
      <c r="EC21" s="334"/>
      <c r="ED21" s="334"/>
      <c r="EE21" s="334"/>
      <c r="EF21" s="334"/>
      <c r="EG21" s="334"/>
      <c r="EH21" s="334"/>
      <c r="EI21" s="334"/>
      <c r="EJ21" s="334"/>
      <c r="EK21" s="334"/>
      <c r="EL21" s="334"/>
      <c r="EM21" s="334"/>
      <c r="EN21" s="334"/>
      <c r="EO21" s="334"/>
      <c r="EP21" s="334"/>
      <c r="EQ21" s="334"/>
      <c r="ER21" s="334"/>
      <c r="ES21" s="334"/>
      <c r="ET21" s="334"/>
      <c r="EU21" s="334"/>
      <c r="EV21" s="334"/>
      <c r="EW21" s="334"/>
      <c r="EX21" s="334"/>
      <c r="EY21" s="334"/>
      <c r="EZ21" s="334"/>
      <c r="FA21" s="334"/>
      <c r="FB21" s="334"/>
      <c r="FC21" s="334"/>
      <c r="FD21" s="334"/>
      <c r="FE21" s="334"/>
      <c r="FF21" s="334"/>
      <c r="FG21" s="334"/>
      <c r="FH21" s="334"/>
      <c r="FI21" s="334"/>
      <c r="FJ21" s="334"/>
      <c r="FK21" s="334"/>
      <c r="FL21" s="334"/>
      <c r="FM21" s="334"/>
      <c r="FN21" s="334"/>
      <c r="FO21" s="334"/>
      <c r="FP21" s="334"/>
      <c r="FQ21" s="334"/>
      <c r="FR21" s="334"/>
      <c r="FS21" s="334"/>
      <c r="FT21" s="334"/>
      <c r="FU21" s="334"/>
      <c r="FV21" s="334"/>
      <c r="FW21" s="334"/>
      <c r="FX21" s="334"/>
      <c r="FY21" s="334"/>
      <c r="FZ21" s="334"/>
      <c r="GA21" s="334"/>
      <c r="GB21" s="334"/>
      <c r="GC21" s="334"/>
      <c r="GD21" s="334"/>
      <c r="GE21" s="334"/>
      <c r="GF21" s="334"/>
      <c r="GG21" s="334"/>
      <c r="GH21" s="334"/>
      <c r="GI21" s="334"/>
      <c r="GJ21" s="334"/>
      <c r="GK21" s="334"/>
      <c r="GL21" s="334"/>
      <c r="GM21" s="334"/>
      <c r="GN21" s="334"/>
      <c r="GO21" s="334"/>
      <c r="GP21" s="334"/>
      <c r="GQ21" s="334"/>
      <c r="GR21" s="334"/>
      <c r="GS21" s="334"/>
      <c r="GT21" s="334"/>
      <c r="GU21" s="334"/>
      <c r="GV21" s="334"/>
      <c r="GW21" s="334"/>
      <c r="GX21" s="334"/>
      <c r="GY21" s="334"/>
      <c r="GZ21" s="334"/>
      <c r="HA21" s="334"/>
      <c r="HB21" s="334"/>
      <c r="HC21" s="334"/>
      <c r="HD21" s="334"/>
      <c r="HE21" s="334"/>
      <c r="HF21" s="334"/>
      <c r="HG21" s="334"/>
      <c r="HH21" s="334"/>
      <c r="HI21" s="334"/>
      <c r="HJ21" s="334"/>
      <c r="HK21" s="334"/>
      <c r="HL21" s="334"/>
      <c r="HM21" s="334"/>
      <c r="HN21" s="334"/>
      <c r="HO21" s="334"/>
      <c r="HP21" s="334"/>
      <c r="HQ21" s="334"/>
      <c r="HR21" s="334"/>
      <c r="HS21" s="334"/>
      <c r="HT21" s="334"/>
      <c r="HU21" s="334"/>
      <c r="HV21" s="334"/>
      <c r="HW21" s="334"/>
      <c r="HX21" s="334"/>
      <c r="HY21" s="334"/>
      <c r="HZ21" s="334"/>
      <c r="IA21" s="334"/>
      <c r="IB21" s="334"/>
      <c r="IC21" s="334"/>
      <c r="ID21" s="334"/>
      <c r="IE21" s="334"/>
      <c r="IF21" s="334"/>
      <c r="IG21" s="334"/>
      <c r="IH21" s="334"/>
      <c r="II21" s="334"/>
      <c r="IJ21" s="334"/>
      <c r="IK21" s="334"/>
      <c r="IL21" s="334"/>
      <c r="IM21" s="334"/>
      <c r="IN21" s="334"/>
      <c r="IO21" s="334"/>
      <c r="IP21" s="334"/>
      <c r="IQ21" s="334"/>
      <c r="IR21" s="334"/>
      <c r="IS21" s="334"/>
      <c r="IT21" s="334"/>
      <c r="IU21" s="334"/>
      <c r="IV21" s="334"/>
      <c r="IW21" s="334"/>
      <c r="IX21" s="334"/>
      <c r="IY21" s="334"/>
      <c r="IZ21" s="334"/>
      <c r="JA21" s="334"/>
    </row>
    <row r="22" s="277" customFormat="1" ht="11.75" hidden="1" customHeight="1" spans="1:261">
      <c r="A22" s="286"/>
      <c r="B22" s="287"/>
      <c r="C22" s="287"/>
      <c r="D22" s="288"/>
      <c r="E22" s="288"/>
      <c r="F22" s="288"/>
      <c r="G22" s="289" t="e">
        <f t="shared" si="0"/>
        <v>#DIV/0!</v>
      </c>
      <c r="H22" s="280">
        <f t="shared" si="5"/>
        <v>0</v>
      </c>
      <c r="I22" s="225" t="e">
        <f t="shared" si="8"/>
        <v>#DIV/0!</v>
      </c>
      <c r="J22" s="281">
        <f t="shared" si="9"/>
        <v>0</v>
      </c>
      <c r="K22" s="307"/>
      <c r="L22" s="312" t="s">
        <v>69</v>
      </c>
      <c r="M22" s="311">
        <v>3770</v>
      </c>
      <c r="N22" s="311">
        <v>3839</v>
      </c>
      <c r="O22" s="311">
        <v>1260</v>
      </c>
      <c r="P22" s="311">
        <v>815</v>
      </c>
      <c r="Q22" s="289">
        <f t="shared" si="1"/>
        <v>64.6825396825397</v>
      </c>
      <c r="R22" s="333">
        <f t="shared" si="2"/>
        <v>-445</v>
      </c>
      <c r="S22" s="289">
        <f t="shared" si="3"/>
        <v>-78.3819628647215</v>
      </c>
      <c r="T22" s="333">
        <f t="shared" si="4"/>
        <v>-2955</v>
      </c>
      <c r="U22" s="332"/>
      <c r="V22" s="334"/>
      <c r="W22" s="334"/>
      <c r="X22" s="334"/>
      <c r="Y22" s="334"/>
      <c r="Z22" s="339"/>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c r="AZ22" s="334"/>
      <c r="BA22" s="334"/>
      <c r="BB22" s="334"/>
      <c r="BC22" s="334"/>
      <c r="BD22" s="334"/>
      <c r="BE22" s="334"/>
      <c r="BF22" s="334"/>
      <c r="BG22" s="334"/>
      <c r="BH22" s="334"/>
      <c r="BI22" s="334"/>
      <c r="BJ22" s="334"/>
      <c r="BK22" s="334"/>
      <c r="BL22" s="334"/>
      <c r="BM22" s="334"/>
      <c r="BN22" s="334"/>
      <c r="BO22" s="334"/>
      <c r="BP22" s="334"/>
      <c r="BQ22" s="334"/>
      <c r="BR22" s="334"/>
      <c r="BS22" s="334"/>
      <c r="BT22" s="334"/>
      <c r="BU22" s="334"/>
      <c r="BV22" s="334"/>
      <c r="BW22" s="334"/>
      <c r="BX22" s="334"/>
      <c r="BY22" s="334"/>
      <c r="BZ22" s="334"/>
      <c r="CA22" s="334"/>
      <c r="CB22" s="334"/>
      <c r="CC22" s="334"/>
      <c r="CD22" s="334"/>
      <c r="CE22" s="334"/>
      <c r="CF22" s="334"/>
      <c r="CG22" s="334"/>
      <c r="CH22" s="334"/>
      <c r="CI22" s="334"/>
      <c r="CJ22" s="334"/>
      <c r="CK22" s="334"/>
      <c r="CL22" s="334"/>
      <c r="CM22" s="334"/>
      <c r="CN22" s="334"/>
      <c r="CO22" s="334"/>
      <c r="CP22" s="334"/>
      <c r="CQ22" s="334"/>
      <c r="CR22" s="334"/>
      <c r="CS22" s="334"/>
      <c r="CT22" s="334"/>
      <c r="CU22" s="334"/>
      <c r="CV22" s="334"/>
      <c r="CW22" s="334"/>
      <c r="CX22" s="334"/>
      <c r="CY22" s="334"/>
      <c r="CZ22" s="334"/>
      <c r="DA22" s="334"/>
      <c r="DB22" s="334"/>
      <c r="DC22" s="334"/>
      <c r="DD22" s="334"/>
      <c r="DE22" s="334"/>
      <c r="DF22" s="334"/>
      <c r="DG22" s="334"/>
      <c r="DH22" s="334"/>
      <c r="DI22" s="334"/>
      <c r="DJ22" s="334"/>
      <c r="DK22" s="334"/>
      <c r="DL22" s="334"/>
      <c r="DM22" s="334"/>
      <c r="DN22" s="334"/>
      <c r="DO22" s="334"/>
      <c r="DP22" s="334"/>
      <c r="DQ22" s="334"/>
      <c r="DR22" s="334"/>
      <c r="DS22" s="334"/>
      <c r="DT22" s="334"/>
      <c r="DU22" s="334"/>
      <c r="DV22" s="334"/>
      <c r="DW22" s="334"/>
      <c r="DX22" s="334"/>
      <c r="DY22" s="334"/>
      <c r="DZ22" s="334"/>
      <c r="EA22" s="334"/>
      <c r="EB22" s="334"/>
      <c r="EC22" s="334"/>
      <c r="ED22" s="334"/>
      <c r="EE22" s="334"/>
      <c r="EF22" s="334"/>
      <c r="EG22" s="334"/>
      <c r="EH22" s="334"/>
      <c r="EI22" s="334"/>
      <c r="EJ22" s="334"/>
      <c r="EK22" s="334"/>
      <c r="EL22" s="334"/>
      <c r="EM22" s="334"/>
      <c r="EN22" s="334"/>
      <c r="EO22" s="334"/>
      <c r="EP22" s="334"/>
      <c r="EQ22" s="334"/>
      <c r="ER22" s="334"/>
      <c r="ES22" s="334"/>
      <c r="ET22" s="334"/>
      <c r="EU22" s="334"/>
      <c r="EV22" s="334"/>
      <c r="EW22" s="334"/>
      <c r="EX22" s="334"/>
      <c r="EY22" s="334"/>
      <c r="EZ22" s="334"/>
      <c r="FA22" s="334"/>
      <c r="FB22" s="334"/>
      <c r="FC22" s="334"/>
      <c r="FD22" s="334"/>
      <c r="FE22" s="334"/>
      <c r="FF22" s="334"/>
      <c r="FG22" s="334"/>
      <c r="FH22" s="334"/>
      <c r="FI22" s="334"/>
      <c r="FJ22" s="334"/>
      <c r="FK22" s="334"/>
      <c r="FL22" s="334"/>
      <c r="FM22" s="334"/>
      <c r="FN22" s="334"/>
      <c r="FO22" s="334"/>
      <c r="FP22" s="334"/>
      <c r="FQ22" s="334"/>
      <c r="FR22" s="334"/>
      <c r="FS22" s="334"/>
      <c r="FT22" s="334"/>
      <c r="FU22" s="334"/>
      <c r="FV22" s="334"/>
      <c r="FW22" s="334"/>
      <c r="FX22" s="334"/>
      <c r="FY22" s="334"/>
      <c r="FZ22" s="334"/>
      <c r="GA22" s="334"/>
      <c r="GB22" s="334"/>
      <c r="GC22" s="334"/>
      <c r="GD22" s="334"/>
      <c r="GE22" s="334"/>
      <c r="GF22" s="334"/>
      <c r="GG22" s="334"/>
      <c r="GH22" s="334"/>
      <c r="GI22" s="334"/>
      <c r="GJ22" s="334"/>
      <c r="GK22" s="334"/>
      <c r="GL22" s="334"/>
      <c r="GM22" s="334"/>
      <c r="GN22" s="334"/>
      <c r="GO22" s="334"/>
      <c r="GP22" s="334"/>
      <c r="GQ22" s="334"/>
      <c r="GR22" s="334"/>
      <c r="GS22" s="334"/>
      <c r="GT22" s="334"/>
      <c r="GU22" s="334"/>
      <c r="GV22" s="334"/>
      <c r="GW22" s="334"/>
      <c r="GX22" s="334"/>
      <c r="GY22" s="334"/>
      <c r="GZ22" s="334"/>
      <c r="HA22" s="334"/>
      <c r="HB22" s="334"/>
      <c r="HC22" s="334"/>
      <c r="HD22" s="334"/>
      <c r="HE22" s="334"/>
      <c r="HF22" s="334"/>
      <c r="HG22" s="334"/>
      <c r="HH22" s="334"/>
      <c r="HI22" s="334"/>
      <c r="HJ22" s="334"/>
      <c r="HK22" s="334"/>
      <c r="HL22" s="334"/>
      <c r="HM22" s="334"/>
      <c r="HN22" s="334"/>
      <c r="HO22" s="334"/>
      <c r="HP22" s="334"/>
      <c r="HQ22" s="334"/>
      <c r="HR22" s="334"/>
      <c r="HS22" s="334"/>
      <c r="HT22" s="334"/>
      <c r="HU22" s="334"/>
      <c r="HV22" s="334"/>
      <c r="HW22" s="334"/>
      <c r="HX22" s="334"/>
      <c r="HY22" s="334"/>
      <c r="HZ22" s="334"/>
      <c r="IA22" s="334"/>
      <c r="IB22" s="334"/>
      <c r="IC22" s="334"/>
      <c r="ID22" s="334"/>
      <c r="IE22" s="334"/>
      <c r="IF22" s="334"/>
      <c r="IG22" s="334"/>
      <c r="IH22" s="334"/>
      <c r="II22" s="334"/>
      <c r="IJ22" s="334"/>
      <c r="IK22" s="334"/>
      <c r="IL22" s="334"/>
      <c r="IM22" s="334"/>
      <c r="IN22" s="334"/>
      <c r="IO22" s="334"/>
      <c r="IP22" s="334"/>
      <c r="IQ22" s="334"/>
      <c r="IR22" s="334"/>
      <c r="IS22" s="334"/>
      <c r="IT22" s="334"/>
      <c r="IU22" s="334"/>
      <c r="IV22" s="334"/>
      <c r="IW22" s="334"/>
      <c r="IX22" s="334"/>
      <c r="IY22" s="334"/>
      <c r="IZ22" s="334"/>
      <c r="JA22" s="334"/>
    </row>
    <row r="23" s="204" customFormat="1" ht="11.75" customHeight="1" spans="1:261">
      <c r="A23" s="282" t="s">
        <v>70</v>
      </c>
      <c r="B23" s="280">
        <v>38496</v>
      </c>
      <c r="C23" s="280">
        <v>38496</v>
      </c>
      <c r="D23" s="283">
        <v>39678</v>
      </c>
      <c r="E23" s="283">
        <v>27401</v>
      </c>
      <c r="F23" s="283">
        <v>27284</v>
      </c>
      <c r="G23" s="256">
        <f t="shared" si="0"/>
        <v>99.5730082843692</v>
      </c>
      <c r="H23" s="280">
        <f t="shared" si="5"/>
        <v>-117</v>
      </c>
      <c r="I23" s="225">
        <f t="shared" si="8"/>
        <v>-29.1251039068994</v>
      </c>
      <c r="J23" s="281">
        <f t="shared" si="9"/>
        <v>-11212</v>
      </c>
      <c r="K23" s="307"/>
      <c r="L23" s="305" t="s">
        <v>71</v>
      </c>
      <c r="M23" s="306">
        <v>500</v>
      </c>
      <c r="N23" s="306"/>
      <c r="O23" s="306"/>
      <c r="P23" s="306"/>
      <c r="Q23" s="256"/>
      <c r="R23" s="309"/>
      <c r="S23" s="256"/>
      <c r="T23" s="308">
        <f t="shared" si="4"/>
        <v>-500</v>
      </c>
      <c r="U23" s="332"/>
      <c r="V23" s="279"/>
      <c r="W23" s="279"/>
      <c r="X23" s="279"/>
      <c r="Y23" s="279"/>
      <c r="Z23" s="338"/>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79"/>
      <c r="DA23" s="279"/>
      <c r="DB23" s="279"/>
      <c r="DC23" s="279"/>
      <c r="DD23" s="279"/>
      <c r="DE23" s="279"/>
      <c r="DF23" s="279"/>
      <c r="DG23" s="279"/>
      <c r="DH23" s="279"/>
      <c r="DI23" s="279"/>
      <c r="DJ23" s="279"/>
      <c r="DK23" s="279"/>
      <c r="DL23" s="279"/>
      <c r="DM23" s="279"/>
      <c r="DN23" s="279"/>
      <c r="DO23" s="279"/>
      <c r="DP23" s="279"/>
      <c r="DQ23" s="279"/>
      <c r="DR23" s="279"/>
      <c r="DS23" s="279"/>
      <c r="DT23" s="279"/>
      <c r="DU23" s="279"/>
      <c r="DV23" s="279"/>
      <c r="DW23" s="279"/>
      <c r="DX23" s="279"/>
      <c r="DY23" s="279"/>
      <c r="DZ23" s="279"/>
      <c r="EA23" s="279"/>
      <c r="EB23" s="279"/>
      <c r="EC23" s="279"/>
      <c r="ED23" s="279"/>
      <c r="EE23" s="279"/>
      <c r="EF23" s="279"/>
      <c r="EG23" s="279"/>
      <c r="EH23" s="279"/>
      <c r="EI23" s="279"/>
      <c r="EJ23" s="279"/>
      <c r="EK23" s="279"/>
      <c r="EL23" s="279"/>
      <c r="EM23" s="279"/>
      <c r="EN23" s="279"/>
      <c r="EO23" s="279"/>
      <c r="EP23" s="279"/>
      <c r="EQ23" s="279"/>
      <c r="ER23" s="279"/>
      <c r="ES23" s="279"/>
      <c r="ET23" s="279"/>
      <c r="EU23" s="279"/>
      <c r="EV23" s="279"/>
      <c r="EW23" s="279"/>
      <c r="EX23" s="279"/>
      <c r="EY23" s="279"/>
      <c r="EZ23" s="279"/>
      <c r="FA23" s="279"/>
      <c r="FB23" s="279"/>
      <c r="FC23" s="279"/>
      <c r="FD23" s="279"/>
      <c r="FE23" s="279"/>
      <c r="FF23" s="279"/>
      <c r="FG23" s="279"/>
      <c r="FH23" s="279"/>
      <c r="FI23" s="279"/>
      <c r="FJ23" s="279"/>
      <c r="FK23" s="279"/>
      <c r="FL23" s="279"/>
      <c r="FM23" s="279"/>
      <c r="FN23" s="279"/>
      <c r="FO23" s="279"/>
      <c r="FP23" s="279"/>
      <c r="FQ23" s="279"/>
      <c r="FR23" s="279"/>
      <c r="FS23" s="279"/>
      <c r="FT23" s="279"/>
      <c r="FU23" s="279"/>
      <c r="FV23" s="279"/>
      <c r="FW23" s="279"/>
      <c r="FX23" s="279"/>
      <c r="FY23" s="279"/>
      <c r="FZ23" s="279"/>
      <c r="GA23" s="279"/>
      <c r="GB23" s="279"/>
      <c r="GC23" s="279"/>
      <c r="GD23" s="279"/>
      <c r="GE23" s="279"/>
      <c r="GF23" s="279"/>
      <c r="GG23" s="279"/>
      <c r="GH23" s="279"/>
      <c r="GI23" s="279"/>
      <c r="GJ23" s="279"/>
      <c r="GK23" s="279"/>
      <c r="GL23" s="279"/>
      <c r="GM23" s="279"/>
      <c r="GN23" s="279"/>
      <c r="GO23" s="279"/>
      <c r="GP23" s="279"/>
      <c r="GQ23" s="279"/>
      <c r="GR23" s="279"/>
      <c r="GS23" s="279"/>
      <c r="GT23" s="279"/>
      <c r="GU23" s="279"/>
      <c r="GV23" s="279"/>
      <c r="GW23" s="279"/>
      <c r="GX23" s="279"/>
      <c r="GY23" s="279"/>
      <c r="GZ23" s="279"/>
      <c r="HA23" s="279"/>
      <c r="HB23" s="279"/>
      <c r="HC23" s="279"/>
      <c r="HD23" s="279"/>
      <c r="HE23" s="279"/>
      <c r="HF23" s="279"/>
      <c r="HG23" s="279"/>
      <c r="HH23" s="279"/>
      <c r="HI23" s="279"/>
      <c r="HJ23" s="279"/>
      <c r="HK23" s="279"/>
      <c r="HL23" s="279"/>
      <c r="HM23" s="279"/>
      <c r="HN23" s="279"/>
      <c r="HO23" s="279"/>
      <c r="HP23" s="279"/>
      <c r="HQ23" s="279"/>
      <c r="HR23" s="279"/>
      <c r="HS23" s="279"/>
      <c r="HT23" s="279"/>
      <c r="HU23" s="279"/>
      <c r="HV23" s="279"/>
      <c r="HW23" s="279"/>
      <c r="HX23" s="279"/>
      <c r="HY23" s="279"/>
      <c r="HZ23" s="279"/>
      <c r="IA23" s="279"/>
      <c r="IB23" s="279"/>
      <c r="IC23" s="279"/>
      <c r="ID23" s="279"/>
      <c r="IE23" s="279"/>
      <c r="IF23" s="279"/>
      <c r="IG23" s="279"/>
      <c r="IH23" s="279"/>
      <c r="II23" s="279"/>
      <c r="IJ23" s="279"/>
      <c r="IK23" s="279"/>
      <c r="IL23" s="279"/>
      <c r="IM23" s="279"/>
      <c r="IN23" s="279"/>
      <c r="IO23" s="279"/>
      <c r="IP23" s="279"/>
      <c r="IQ23" s="279"/>
      <c r="IR23" s="279"/>
      <c r="IS23" s="279"/>
      <c r="IT23" s="279"/>
      <c r="IU23" s="279"/>
      <c r="IV23" s="279"/>
      <c r="IW23" s="279"/>
      <c r="IX23" s="279"/>
      <c r="IY23" s="279"/>
      <c r="IZ23" s="279"/>
      <c r="JA23" s="279"/>
    </row>
    <row r="24" s="204" customFormat="1" ht="11.75" customHeight="1" spans="1:261">
      <c r="A24" s="290" t="s">
        <v>72</v>
      </c>
      <c r="B24" s="280">
        <v>28025</v>
      </c>
      <c r="C24" s="280">
        <v>28025</v>
      </c>
      <c r="D24" s="283">
        <v>36308</v>
      </c>
      <c r="E24" s="283">
        <v>107646</v>
      </c>
      <c r="F24" s="283">
        <v>105321</v>
      </c>
      <c r="G24" s="256">
        <f t="shared" si="0"/>
        <v>97.8401426899281</v>
      </c>
      <c r="H24" s="280">
        <f t="shared" si="5"/>
        <v>-2325</v>
      </c>
      <c r="I24" s="225">
        <f t="shared" si="8"/>
        <v>275.810883140054</v>
      </c>
      <c r="J24" s="281">
        <f t="shared" si="9"/>
        <v>77296</v>
      </c>
      <c r="K24" s="307"/>
      <c r="L24" s="305" t="s">
        <v>73</v>
      </c>
      <c r="M24" s="306">
        <v>10688</v>
      </c>
      <c r="N24" s="306">
        <v>12107</v>
      </c>
      <c r="O24" s="306">
        <v>10644</v>
      </c>
      <c r="P24" s="306">
        <v>10425</v>
      </c>
      <c r="Q24" s="256">
        <f t="shared" si="1"/>
        <v>97.9425028184893</v>
      </c>
      <c r="R24" s="308">
        <f t="shared" ref="R24:R26" si="10">+P24-O24</f>
        <v>-219</v>
      </c>
      <c r="S24" s="256">
        <f t="shared" ref="S24:S29" si="11">P24/M24*100-100</f>
        <v>-2.46070359281437</v>
      </c>
      <c r="T24" s="308">
        <f t="shared" si="4"/>
        <v>-263</v>
      </c>
      <c r="U24" s="332"/>
      <c r="V24" s="279"/>
      <c r="W24" s="279"/>
      <c r="X24" s="279"/>
      <c r="Y24" s="279"/>
      <c r="Z24" s="338"/>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c r="DL24" s="279"/>
      <c r="DM24" s="279"/>
      <c r="DN24" s="279"/>
      <c r="DO24" s="279"/>
      <c r="DP24" s="279"/>
      <c r="DQ24" s="279"/>
      <c r="DR24" s="279"/>
      <c r="DS24" s="279"/>
      <c r="DT24" s="279"/>
      <c r="DU24" s="279"/>
      <c r="DV24" s="279"/>
      <c r="DW24" s="279"/>
      <c r="DX24" s="279"/>
      <c r="DY24" s="279"/>
      <c r="DZ24" s="279"/>
      <c r="EA24" s="279"/>
      <c r="EB24" s="279"/>
      <c r="EC24" s="279"/>
      <c r="ED24" s="279"/>
      <c r="EE24" s="279"/>
      <c r="EF24" s="279"/>
      <c r="EG24" s="279"/>
      <c r="EH24" s="279"/>
      <c r="EI24" s="279"/>
      <c r="EJ24" s="279"/>
      <c r="EK24" s="279"/>
      <c r="EL24" s="279"/>
      <c r="EM24" s="279"/>
      <c r="EN24" s="279"/>
      <c r="EO24" s="279"/>
      <c r="EP24" s="279"/>
      <c r="EQ24" s="279"/>
      <c r="ER24" s="279"/>
      <c r="ES24" s="279"/>
      <c r="ET24" s="279"/>
      <c r="EU24" s="279"/>
      <c r="EV24" s="279"/>
      <c r="EW24" s="279"/>
      <c r="EX24" s="279"/>
      <c r="EY24" s="279"/>
      <c r="EZ24" s="279"/>
      <c r="FA24" s="279"/>
      <c r="FB24" s="279"/>
      <c r="FC24" s="279"/>
      <c r="FD24" s="279"/>
      <c r="FE24" s="279"/>
      <c r="FF24" s="279"/>
      <c r="FG24" s="279"/>
      <c r="FH24" s="279"/>
      <c r="FI24" s="279"/>
      <c r="FJ24" s="279"/>
      <c r="FK24" s="279"/>
      <c r="FL24" s="279"/>
      <c r="FM24" s="279"/>
      <c r="FN24" s="279"/>
      <c r="FO24" s="279"/>
      <c r="FP24" s="279"/>
      <c r="FQ24" s="279"/>
      <c r="FR24" s="279"/>
      <c r="FS24" s="279"/>
      <c r="FT24" s="279"/>
      <c r="FU24" s="279"/>
      <c r="FV24" s="279"/>
      <c r="FW24" s="279"/>
      <c r="FX24" s="279"/>
      <c r="FY24" s="279"/>
      <c r="FZ24" s="279"/>
      <c r="GA24" s="279"/>
      <c r="GB24" s="279"/>
      <c r="GC24" s="279"/>
      <c r="GD24" s="279"/>
      <c r="GE24" s="279"/>
      <c r="GF24" s="279"/>
      <c r="GG24" s="279"/>
      <c r="GH24" s="279"/>
      <c r="GI24" s="279"/>
      <c r="GJ24" s="279"/>
      <c r="GK24" s="279"/>
      <c r="GL24" s="279"/>
      <c r="GM24" s="279"/>
      <c r="GN24" s="279"/>
      <c r="GO24" s="279"/>
      <c r="GP24" s="279"/>
      <c r="GQ24" s="279"/>
      <c r="GR24" s="279"/>
      <c r="GS24" s="279"/>
      <c r="GT24" s="279"/>
      <c r="GU24" s="279"/>
      <c r="GV24" s="279"/>
      <c r="GW24" s="279"/>
      <c r="GX24" s="279"/>
      <c r="GY24" s="279"/>
      <c r="GZ24" s="279"/>
      <c r="HA24" s="279"/>
      <c r="HB24" s="279"/>
      <c r="HC24" s="279"/>
      <c r="HD24" s="279"/>
      <c r="HE24" s="279"/>
      <c r="HF24" s="279"/>
      <c r="HG24" s="279"/>
      <c r="HH24" s="279"/>
      <c r="HI24" s="279"/>
      <c r="HJ24" s="279"/>
      <c r="HK24" s="279"/>
      <c r="HL24" s="279"/>
      <c r="HM24" s="279"/>
      <c r="HN24" s="279"/>
      <c r="HO24" s="279"/>
      <c r="HP24" s="279"/>
      <c r="HQ24" s="279"/>
      <c r="HR24" s="279"/>
      <c r="HS24" s="279"/>
      <c r="HT24" s="279"/>
      <c r="HU24" s="279"/>
      <c r="HV24" s="279"/>
      <c r="HW24" s="279"/>
      <c r="HX24" s="279"/>
      <c r="HY24" s="279"/>
      <c r="HZ24" s="279"/>
      <c r="IA24" s="279"/>
      <c r="IB24" s="279"/>
      <c r="IC24" s="279"/>
      <c r="ID24" s="279"/>
      <c r="IE24" s="279"/>
      <c r="IF24" s="279"/>
      <c r="IG24" s="279"/>
      <c r="IH24" s="279"/>
      <c r="II24" s="279"/>
      <c r="IJ24" s="279"/>
      <c r="IK24" s="279"/>
      <c r="IL24" s="279"/>
      <c r="IM24" s="279"/>
      <c r="IN24" s="279"/>
      <c r="IO24" s="279"/>
      <c r="IP24" s="279"/>
      <c r="IQ24" s="279"/>
      <c r="IR24" s="279"/>
      <c r="IS24" s="279"/>
      <c r="IT24" s="279"/>
      <c r="IU24" s="279"/>
      <c r="IV24" s="279"/>
      <c r="IW24" s="279"/>
      <c r="IX24" s="279"/>
      <c r="IY24" s="279"/>
      <c r="IZ24" s="279"/>
      <c r="JA24" s="279"/>
    </row>
    <row r="25" s="204" customFormat="1" ht="11.75" customHeight="1" spans="1:261">
      <c r="A25" s="285" t="s">
        <v>74</v>
      </c>
      <c r="B25" s="280">
        <v>40850</v>
      </c>
      <c r="C25" s="280">
        <v>40850</v>
      </c>
      <c r="D25" s="283">
        <v>27428</v>
      </c>
      <c r="E25" s="283">
        <v>21683</v>
      </c>
      <c r="F25" s="283">
        <v>20682</v>
      </c>
      <c r="G25" s="256">
        <f t="shared" si="0"/>
        <v>95.3834801457363</v>
      </c>
      <c r="H25" s="280">
        <f t="shared" si="5"/>
        <v>-1001</v>
      </c>
      <c r="I25" s="225">
        <f t="shared" si="8"/>
        <v>-49.3708690330477</v>
      </c>
      <c r="J25" s="281">
        <f t="shared" si="9"/>
        <v>-20168</v>
      </c>
      <c r="K25" s="307"/>
      <c r="L25" s="305" t="s">
        <v>75</v>
      </c>
      <c r="M25" s="306">
        <v>17480</v>
      </c>
      <c r="N25" s="306">
        <v>23265</v>
      </c>
      <c r="O25" s="306">
        <v>25729</v>
      </c>
      <c r="P25" s="306">
        <v>25239</v>
      </c>
      <c r="Q25" s="256">
        <f t="shared" si="1"/>
        <v>98.095534222084</v>
      </c>
      <c r="R25" s="308">
        <f t="shared" si="10"/>
        <v>-490</v>
      </c>
      <c r="S25" s="256">
        <f t="shared" si="11"/>
        <v>44.3878718535469</v>
      </c>
      <c r="T25" s="308">
        <f t="shared" si="4"/>
        <v>7759</v>
      </c>
      <c r="U25" s="332"/>
      <c r="V25" s="279"/>
      <c r="W25" s="279"/>
      <c r="X25" s="279"/>
      <c r="Y25" s="279"/>
      <c r="Z25" s="338"/>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c r="DL25" s="279"/>
      <c r="DM25" s="279"/>
      <c r="DN25" s="279"/>
      <c r="DO25" s="279"/>
      <c r="DP25" s="279"/>
      <c r="DQ25" s="279"/>
      <c r="DR25" s="279"/>
      <c r="DS25" s="279"/>
      <c r="DT25" s="279"/>
      <c r="DU25" s="279"/>
      <c r="DV25" s="279"/>
      <c r="DW25" s="279"/>
      <c r="DX25" s="279"/>
      <c r="DY25" s="279"/>
      <c r="DZ25" s="279"/>
      <c r="EA25" s="279"/>
      <c r="EB25" s="279"/>
      <c r="EC25" s="279"/>
      <c r="ED25" s="279"/>
      <c r="EE25" s="279"/>
      <c r="EF25" s="279"/>
      <c r="EG25" s="279"/>
      <c r="EH25" s="279"/>
      <c r="EI25" s="279"/>
      <c r="EJ25" s="279"/>
      <c r="EK25" s="279"/>
      <c r="EL25" s="279"/>
      <c r="EM25" s="279"/>
      <c r="EN25" s="279"/>
      <c r="EO25" s="279"/>
      <c r="EP25" s="279"/>
      <c r="EQ25" s="279"/>
      <c r="ER25" s="279"/>
      <c r="ES25" s="279"/>
      <c r="ET25" s="279"/>
      <c r="EU25" s="279"/>
      <c r="EV25" s="279"/>
      <c r="EW25" s="279"/>
      <c r="EX25" s="279"/>
      <c r="EY25" s="279"/>
      <c r="EZ25" s="279"/>
      <c r="FA25" s="279"/>
      <c r="FB25" s="279"/>
      <c r="FC25" s="279"/>
      <c r="FD25" s="279"/>
      <c r="FE25" s="279"/>
      <c r="FF25" s="279"/>
      <c r="FG25" s="279"/>
      <c r="FH25" s="279"/>
      <c r="FI25" s="279"/>
      <c r="FJ25" s="279"/>
      <c r="FK25" s="279"/>
      <c r="FL25" s="279"/>
      <c r="FM25" s="279"/>
      <c r="FN25" s="279"/>
      <c r="FO25" s="279"/>
      <c r="FP25" s="279"/>
      <c r="FQ25" s="279"/>
      <c r="FR25" s="279"/>
      <c r="FS25" s="279"/>
      <c r="FT25" s="279"/>
      <c r="FU25" s="279"/>
      <c r="FV25" s="279"/>
      <c r="FW25" s="279"/>
      <c r="FX25" s="279"/>
      <c r="FY25" s="279"/>
      <c r="FZ25" s="279"/>
      <c r="GA25" s="279"/>
      <c r="GB25" s="279"/>
      <c r="GC25" s="279"/>
      <c r="GD25" s="279"/>
      <c r="GE25" s="279"/>
      <c r="GF25" s="279"/>
      <c r="GG25" s="279"/>
      <c r="GH25" s="279"/>
      <c r="GI25" s="279"/>
      <c r="GJ25" s="279"/>
      <c r="GK25" s="279"/>
      <c r="GL25" s="279"/>
      <c r="GM25" s="279"/>
      <c r="GN25" s="279"/>
      <c r="GO25" s="279"/>
      <c r="GP25" s="279"/>
      <c r="GQ25" s="279"/>
      <c r="GR25" s="279"/>
      <c r="GS25" s="279"/>
      <c r="GT25" s="279"/>
      <c r="GU25" s="279"/>
      <c r="GV25" s="279"/>
      <c r="GW25" s="279"/>
      <c r="GX25" s="279"/>
      <c r="GY25" s="279"/>
      <c r="GZ25" s="279"/>
      <c r="HA25" s="279"/>
      <c r="HB25" s="279"/>
      <c r="HC25" s="279"/>
      <c r="HD25" s="279"/>
      <c r="HE25" s="279"/>
      <c r="HF25" s="279"/>
      <c r="HG25" s="279"/>
      <c r="HH25" s="279"/>
      <c r="HI25" s="279"/>
      <c r="HJ25" s="279"/>
      <c r="HK25" s="279"/>
      <c r="HL25" s="279"/>
      <c r="HM25" s="279"/>
      <c r="HN25" s="279"/>
      <c r="HO25" s="279"/>
      <c r="HP25" s="279"/>
      <c r="HQ25" s="279"/>
      <c r="HR25" s="279"/>
      <c r="HS25" s="279"/>
      <c r="HT25" s="279"/>
      <c r="HU25" s="279"/>
      <c r="HV25" s="279"/>
      <c r="HW25" s="279"/>
      <c r="HX25" s="279"/>
      <c r="HY25" s="279"/>
      <c r="HZ25" s="279"/>
      <c r="IA25" s="279"/>
      <c r="IB25" s="279"/>
      <c r="IC25" s="279"/>
      <c r="ID25" s="279"/>
      <c r="IE25" s="279"/>
      <c r="IF25" s="279"/>
      <c r="IG25" s="279"/>
      <c r="IH25" s="279"/>
      <c r="II25" s="279"/>
      <c r="IJ25" s="279"/>
      <c r="IK25" s="279"/>
      <c r="IL25" s="279"/>
      <c r="IM25" s="279"/>
      <c r="IN25" s="279"/>
      <c r="IO25" s="279"/>
      <c r="IP25" s="279"/>
      <c r="IQ25" s="279"/>
      <c r="IR25" s="279"/>
      <c r="IS25" s="279"/>
      <c r="IT25" s="279"/>
      <c r="IU25" s="279"/>
      <c r="IV25" s="279"/>
      <c r="IW25" s="279"/>
      <c r="IX25" s="279"/>
      <c r="IY25" s="279"/>
      <c r="IZ25" s="279"/>
      <c r="JA25" s="279"/>
    </row>
    <row r="26" s="204" customFormat="1" ht="11.75" customHeight="1" spans="1:261">
      <c r="A26" s="232" t="s">
        <v>76</v>
      </c>
      <c r="B26" s="280">
        <v>26318</v>
      </c>
      <c r="C26" s="280">
        <v>26318</v>
      </c>
      <c r="D26" s="283">
        <v>27347</v>
      </c>
      <c r="E26" s="283">
        <v>19041</v>
      </c>
      <c r="F26" s="284">
        <f>F16-SUM(F17:F25)</f>
        <v>19618</v>
      </c>
      <c r="G26" s="256">
        <f t="shared" si="0"/>
        <v>103.030303030303</v>
      </c>
      <c r="H26" s="280">
        <f t="shared" si="5"/>
        <v>577</v>
      </c>
      <c r="I26" s="225">
        <f t="shared" si="8"/>
        <v>-25.4578615396307</v>
      </c>
      <c r="J26" s="281">
        <f t="shared" si="9"/>
        <v>-6700</v>
      </c>
      <c r="K26" s="307"/>
      <c r="L26" s="305" t="s">
        <v>77</v>
      </c>
      <c r="M26" s="306">
        <v>2496</v>
      </c>
      <c r="N26" s="306">
        <v>11323</v>
      </c>
      <c r="O26" s="306">
        <v>6794</v>
      </c>
      <c r="P26" s="306">
        <v>6681</v>
      </c>
      <c r="Q26" s="256">
        <f t="shared" si="1"/>
        <v>98.3367677362379</v>
      </c>
      <c r="R26" s="308">
        <f t="shared" si="10"/>
        <v>-113</v>
      </c>
      <c r="S26" s="256"/>
      <c r="T26" s="308">
        <f t="shared" si="4"/>
        <v>4185</v>
      </c>
      <c r="U26" s="332"/>
      <c r="V26" s="279"/>
      <c r="W26" s="279"/>
      <c r="X26" s="279"/>
      <c r="Y26" s="279"/>
      <c r="Z26" s="338"/>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79"/>
      <c r="DA26" s="279"/>
      <c r="DB26" s="279"/>
      <c r="DC26" s="279"/>
      <c r="DD26" s="279"/>
      <c r="DE26" s="279"/>
      <c r="DF26" s="279"/>
      <c r="DG26" s="279"/>
      <c r="DH26" s="279"/>
      <c r="DI26" s="279"/>
      <c r="DJ26" s="279"/>
      <c r="DK26" s="279"/>
      <c r="DL26" s="279"/>
      <c r="DM26" s="279"/>
      <c r="DN26" s="279"/>
      <c r="DO26" s="279"/>
      <c r="DP26" s="279"/>
      <c r="DQ26" s="279"/>
      <c r="DR26" s="279"/>
      <c r="DS26" s="279"/>
      <c r="DT26" s="279"/>
      <c r="DU26" s="279"/>
      <c r="DV26" s="279"/>
      <c r="DW26" s="279"/>
      <c r="DX26" s="279"/>
      <c r="DY26" s="279"/>
      <c r="DZ26" s="279"/>
      <c r="EA26" s="279"/>
      <c r="EB26" s="279"/>
      <c r="EC26" s="279"/>
      <c r="ED26" s="279"/>
      <c r="EE26" s="279"/>
      <c r="EF26" s="279"/>
      <c r="EG26" s="279"/>
      <c r="EH26" s="279"/>
      <c r="EI26" s="279"/>
      <c r="EJ26" s="279"/>
      <c r="EK26" s="279"/>
      <c r="EL26" s="279"/>
      <c r="EM26" s="279"/>
      <c r="EN26" s="279"/>
      <c r="EO26" s="279"/>
      <c r="EP26" s="279"/>
      <c r="EQ26" s="279"/>
      <c r="ER26" s="279"/>
      <c r="ES26" s="279"/>
      <c r="ET26" s="279"/>
      <c r="EU26" s="279"/>
      <c r="EV26" s="279"/>
      <c r="EW26" s="279"/>
      <c r="EX26" s="279"/>
      <c r="EY26" s="279"/>
      <c r="EZ26" s="279"/>
      <c r="FA26" s="279"/>
      <c r="FB26" s="279"/>
      <c r="FC26" s="279"/>
      <c r="FD26" s="279"/>
      <c r="FE26" s="279"/>
      <c r="FF26" s="279"/>
      <c r="FG26" s="279"/>
      <c r="FH26" s="279"/>
      <c r="FI26" s="279"/>
      <c r="FJ26" s="279"/>
      <c r="FK26" s="279"/>
      <c r="FL26" s="279"/>
      <c r="FM26" s="279"/>
      <c r="FN26" s="279"/>
      <c r="FO26" s="279"/>
      <c r="FP26" s="279"/>
      <c r="FQ26" s="279"/>
      <c r="FR26" s="279"/>
      <c r="FS26" s="279"/>
      <c r="FT26" s="279"/>
      <c r="FU26" s="279"/>
      <c r="FV26" s="279"/>
      <c r="FW26" s="279"/>
      <c r="FX26" s="279"/>
      <c r="FY26" s="279"/>
      <c r="FZ26" s="279"/>
      <c r="GA26" s="279"/>
      <c r="GB26" s="279"/>
      <c r="GC26" s="279"/>
      <c r="GD26" s="279"/>
      <c r="GE26" s="279"/>
      <c r="GF26" s="279"/>
      <c r="GG26" s="279"/>
      <c r="GH26" s="279"/>
      <c r="GI26" s="279"/>
      <c r="GJ26" s="279"/>
      <c r="GK26" s="279"/>
      <c r="GL26" s="279"/>
      <c r="GM26" s="279"/>
      <c r="GN26" s="279"/>
      <c r="GO26" s="279"/>
      <c r="GP26" s="279"/>
      <c r="GQ26" s="279"/>
      <c r="GR26" s="279"/>
      <c r="GS26" s="279"/>
      <c r="GT26" s="279"/>
      <c r="GU26" s="279"/>
      <c r="GV26" s="279"/>
      <c r="GW26" s="279"/>
      <c r="GX26" s="279"/>
      <c r="GY26" s="279"/>
      <c r="GZ26" s="279"/>
      <c r="HA26" s="279"/>
      <c r="HB26" s="279"/>
      <c r="HC26" s="279"/>
      <c r="HD26" s="279"/>
      <c r="HE26" s="279"/>
      <c r="HF26" s="279"/>
      <c r="HG26" s="279"/>
      <c r="HH26" s="279"/>
      <c r="HI26" s="279"/>
      <c r="HJ26" s="279"/>
      <c r="HK26" s="279"/>
      <c r="HL26" s="279"/>
      <c r="HM26" s="279"/>
      <c r="HN26" s="279"/>
      <c r="HO26" s="279"/>
      <c r="HP26" s="279"/>
      <c r="HQ26" s="279"/>
      <c r="HR26" s="279"/>
      <c r="HS26" s="279"/>
      <c r="HT26" s="279"/>
      <c r="HU26" s="279"/>
      <c r="HV26" s="279"/>
      <c r="HW26" s="279"/>
      <c r="HX26" s="279"/>
      <c r="HY26" s="279"/>
      <c r="HZ26" s="279"/>
      <c r="IA26" s="279"/>
      <c r="IB26" s="279"/>
      <c r="IC26" s="279"/>
      <c r="ID26" s="279"/>
      <c r="IE26" s="279"/>
      <c r="IF26" s="279"/>
      <c r="IG26" s="279"/>
      <c r="IH26" s="279"/>
      <c r="II26" s="279"/>
      <c r="IJ26" s="279"/>
      <c r="IK26" s="279"/>
      <c r="IL26" s="279"/>
      <c r="IM26" s="279"/>
      <c r="IN26" s="279"/>
      <c r="IO26" s="279"/>
      <c r="IP26" s="279"/>
      <c r="IQ26" s="279"/>
      <c r="IR26" s="279"/>
      <c r="IS26" s="279"/>
      <c r="IT26" s="279"/>
      <c r="IU26" s="279"/>
      <c r="IV26" s="279"/>
      <c r="IW26" s="279"/>
      <c r="IX26" s="279"/>
      <c r="IY26" s="279"/>
      <c r="IZ26" s="279"/>
      <c r="JA26" s="279"/>
    </row>
    <row r="27" s="204" customFormat="1" ht="11.75" customHeight="1" spans="1:261">
      <c r="A27" s="291"/>
      <c r="B27" s="280"/>
      <c r="C27" s="280"/>
      <c r="D27" s="283"/>
      <c r="E27" s="283"/>
      <c r="F27" s="283"/>
      <c r="G27" s="256"/>
      <c r="H27" s="280"/>
      <c r="I27" s="256"/>
      <c r="J27" s="309"/>
      <c r="K27" s="307"/>
      <c r="L27" s="305" t="s">
        <v>78</v>
      </c>
      <c r="M27" s="313"/>
      <c r="N27" s="306">
        <v>11800</v>
      </c>
      <c r="O27" s="313"/>
      <c r="P27" s="313"/>
      <c r="Q27" s="256"/>
      <c r="R27" s="309"/>
      <c r="S27" s="256"/>
      <c r="T27" s="309"/>
      <c r="U27" s="332"/>
      <c r="V27" s="279"/>
      <c r="W27" s="279"/>
      <c r="X27" s="279"/>
      <c r="Y27" s="279"/>
      <c r="Z27" s="338"/>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79"/>
      <c r="DA27" s="279"/>
      <c r="DB27" s="279"/>
      <c r="DC27" s="279"/>
      <c r="DD27" s="279"/>
      <c r="DE27" s="279"/>
      <c r="DF27" s="279"/>
      <c r="DG27" s="279"/>
      <c r="DH27" s="279"/>
      <c r="DI27" s="279"/>
      <c r="DJ27" s="279"/>
      <c r="DK27" s="279"/>
      <c r="DL27" s="279"/>
      <c r="DM27" s="279"/>
      <c r="DN27" s="279"/>
      <c r="DO27" s="279"/>
      <c r="DP27" s="279"/>
      <c r="DQ27" s="279"/>
      <c r="DR27" s="279"/>
      <c r="DS27" s="279"/>
      <c r="DT27" s="279"/>
      <c r="DU27" s="279"/>
      <c r="DV27" s="279"/>
      <c r="DW27" s="279"/>
      <c r="DX27" s="279"/>
      <c r="DY27" s="279"/>
      <c r="DZ27" s="279"/>
      <c r="EA27" s="279"/>
      <c r="EB27" s="279"/>
      <c r="EC27" s="279"/>
      <c r="ED27" s="279"/>
      <c r="EE27" s="279"/>
      <c r="EF27" s="279"/>
      <c r="EG27" s="279"/>
      <c r="EH27" s="279"/>
      <c r="EI27" s="279"/>
      <c r="EJ27" s="279"/>
      <c r="EK27" s="279"/>
      <c r="EL27" s="279"/>
      <c r="EM27" s="279"/>
      <c r="EN27" s="279"/>
      <c r="EO27" s="279"/>
      <c r="EP27" s="279"/>
      <c r="EQ27" s="279"/>
      <c r="ER27" s="279"/>
      <c r="ES27" s="279"/>
      <c r="ET27" s="279"/>
      <c r="EU27" s="279"/>
      <c r="EV27" s="279"/>
      <c r="EW27" s="279"/>
      <c r="EX27" s="279"/>
      <c r="EY27" s="279"/>
      <c r="EZ27" s="279"/>
      <c r="FA27" s="279"/>
      <c r="FB27" s="279"/>
      <c r="FC27" s="279"/>
      <c r="FD27" s="279"/>
      <c r="FE27" s="279"/>
      <c r="FF27" s="279"/>
      <c r="FG27" s="279"/>
      <c r="FH27" s="279"/>
      <c r="FI27" s="279"/>
      <c r="FJ27" s="279"/>
      <c r="FK27" s="279"/>
      <c r="FL27" s="279"/>
      <c r="FM27" s="279"/>
      <c r="FN27" s="279"/>
      <c r="FO27" s="279"/>
      <c r="FP27" s="279"/>
      <c r="FQ27" s="279"/>
      <c r="FR27" s="279"/>
      <c r="FS27" s="279"/>
      <c r="FT27" s="279"/>
      <c r="FU27" s="279"/>
      <c r="FV27" s="279"/>
      <c r="FW27" s="279"/>
      <c r="FX27" s="279"/>
      <c r="FY27" s="279"/>
      <c r="FZ27" s="279"/>
      <c r="GA27" s="279"/>
      <c r="GB27" s="279"/>
      <c r="GC27" s="279"/>
      <c r="GD27" s="279"/>
      <c r="GE27" s="279"/>
      <c r="GF27" s="279"/>
      <c r="GG27" s="279"/>
      <c r="GH27" s="279"/>
      <c r="GI27" s="279"/>
      <c r="GJ27" s="279"/>
      <c r="GK27" s="279"/>
      <c r="GL27" s="279"/>
      <c r="GM27" s="279"/>
      <c r="GN27" s="279"/>
      <c r="GO27" s="279"/>
      <c r="GP27" s="279"/>
      <c r="GQ27" s="279"/>
      <c r="GR27" s="279"/>
      <c r="GS27" s="279"/>
      <c r="GT27" s="279"/>
      <c r="GU27" s="279"/>
      <c r="GV27" s="279"/>
      <c r="GW27" s="279"/>
      <c r="GX27" s="279"/>
      <c r="GY27" s="279"/>
      <c r="GZ27" s="279"/>
      <c r="HA27" s="279"/>
      <c r="HB27" s="279"/>
      <c r="HC27" s="279"/>
      <c r="HD27" s="279"/>
      <c r="HE27" s="279"/>
      <c r="HF27" s="279"/>
      <c r="HG27" s="279"/>
      <c r="HH27" s="279"/>
      <c r="HI27" s="279"/>
      <c r="HJ27" s="279"/>
      <c r="HK27" s="279"/>
      <c r="HL27" s="279"/>
      <c r="HM27" s="279"/>
      <c r="HN27" s="279"/>
      <c r="HO27" s="279"/>
      <c r="HP27" s="279"/>
      <c r="HQ27" s="279"/>
      <c r="HR27" s="279"/>
      <c r="HS27" s="279"/>
      <c r="HT27" s="279"/>
      <c r="HU27" s="279"/>
      <c r="HV27" s="279"/>
      <c r="HW27" s="279"/>
      <c r="HX27" s="279"/>
      <c r="HY27" s="279"/>
      <c r="HZ27" s="279"/>
      <c r="IA27" s="279"/>
      <c r="IB27" s="279"/>
      <c r="IC27" s="279"/>
      <c r="ID27" s="279"/>
      <c r="IE27" s="279"/>
      <c r="IF27" s="279"/>
      <c r="IG27" s="279"/>
      <c r="IH27" s="279"/>
      <c r="II27" s="279"/>
      <c r="IJ27" s="279"/>
      <c r="IK27" s="279"/>
      <c r="IL27" s="279"/>
      <c r="IM27" s="279"/>
      <c r="IN27" s="279"/>
      <c r="IO27" s="279"/>
      <c r="IP27" s="279"/>
      <c r="IQ27" s="279"/>
      <c r="IR27" s="279"/>
      <c r="IS27" s="279"/>
      <c r="IT27" s="279"/>
      <c r="IU27" s="279"/>
      <c r="IV27" s="279"/>
      <c r="IW27" s="279"/>
      <c r="IX27" s="279"/>
      <c r="IY27" s="279"/>
      <c r="IZ27" s="279"/>
      <c r="JA27" s="279"/>
    </row>
    <row r="28" s="204" customFormat="1" ht="11.75" customHeight="1" spans="1:261">
      <c r="A28" s="291"/>
      <c r="B28" s="292"/>
      <c r="C28" s="292"/>
      <c r="D28" s="283"/>
      <c r="E28" s="283"/>
      <c r="F28" s="283"/>
      <c r="G28" s="256"/>
      <c r="H28" s="280"/>
      <c r="I28" s="256"/>
      <c r="J28" s="309"/>
      <c r="K28" s="307"/>
      <c r="L28" s="305" t="s">
        <v>79</v>
      </c>
      <c r="M28" s="306">
        <v>14447</v>
      </c>
      <c r="N28" s="306">
        <v>15902</v>
      </c>
      <c r="O28" s="306">
        <v>16093</v>
      </c>
      <c r="P28" s="306">
        <v>15635</v>
      </c>
      <c r="Q28" s="225">
        <f t="shared" ref="Q28:Q31" si="12">+P28/O28*100</f>
        <v>97.1540421301187</v>
      </c>
      <c r="R28" s="309">
        <f t="shared" ref="R28:R36" si="13">+P28-O28</f>
        <v>-458</v>
      </c>
      <c r="S28" s="256">
        <f t="shared" si="11"/>
        <v>8.22316051775456</v>
      </c>
      <c r="T28" s="308">
        <f t="shared" ref="T28:T36" si="14">P28-M28</f>
        <v>1188</v>
      </c>
      <c r="U28" s="332"/>
      <c r="V28" s="279"/>
      <c r="W28" s="279"/>
      <c r="X28" s="279"/>
      <c r="Y28" s="279"/>
      <c r="Z28" s="338"/>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c r="DL28" s="279"/>
      <c r="DM28" s="279"/>
      <c r="DN28" s="279"/>
      <c r="DO28" s="279"/>
      <c r="DP28" s="279"/>
      <c r="DQ28" s="279"/>
      <c r="DR28" s="279"/>
      <c r="DS28" s="279"/>
      <c r="DT28" s="279"/>
      <c r="DU28" s="279"/>
      <c r="DV28" s="279"/>
      <c r="DW28" s="279"/>
      <c r="DX28" s="279"/>
      <c r="DY28" s="279"/>
      <c r="DZ28" s="279"/>
      <c r="EA28" s="279"/>
      <c r="EB28" s="279"/>
      <c r="EC28" s="279"/>
      <c r="ED28" s="279"/>
      <c r="EE28" s="279"/>
      <c r="EF28" s="279"/>
      <c r="EG28" s="279"/>
      <c r="EH28" s="279"/>
      <c r="EI28" s="279"/>
      <c r="EJ28" s="279"/>
      <c r="EK28" s="279"/>
      <c r="EL28" s="279"/>
      <c r="EM28" s="279"/>
      <c r="EN28" s="279"/>
      <c r="EO28" s="279"/>
      <c r="EP28" s="279"/>
      <c r="EQ28" s="279"/>
      <c r="ER28" s="279"/>
      <c r="ES28" s="279"/>
      <c r="ET28" s="279"/>
      <c r="EU28" s="279"/>
      <c r="EV28" s="279"/>
      <c r="EW28" s="279"/>
      <c r="EX28" s="279"/>
      <c r="EY28" s="279"/>
      <c r="EZ28" s="279"/>
      <c r="FA28" s="279"/>
      <c r="FB28" s="279"/>
      <c r="FC28" s="279"/>
      <c r="FD28" s="279"/>
      <c r="FE28" s="279"/>
      <c r="FF28" s="279"/>
      <c r="FG28" s="279"/>
      <c r="FH28" s="279"/>
      <c r="FI28" s="279"/>
      <c r="FJ28" s="279"/>
      <c r="FK28" s="279"/>
      <c r="FL28" s="279"/>
      <c r="FM28" s="279"/>
      <c r="FN28" s="279"/>
      <c r="FO28" s="279"/>
      <c r="FP28" s="279"/>
      <c r="FQ28" s="279"/>
      <c r="FR28" s="279"/>
      <c r="FS28" s="279"/>
      <c r="FT28" s="279"/>
      <c r="FU28" s="279"/>
      <c r="FV28" s="279"/>
      <c r="FW28" s="279"/>
      <c r="FX28" s="279"/>
      <c r="FY28" s="279"/>
      <c r="FZ28" s="279"/>
      <c r="GA28" s="279"/>
      <c r="GB28" s="279"/>
      <c r="GC28" s="279"/>
      <c r="GD28" s="279"/>
      <c r="GE28" s="279"/>
      <c r="GF28" s="279"/>
      <c r="GG28" s="279"/>
      <c r="GH28" s="279"/>
      <c r="GI28" s="279"/>
      <c r="GJ28" s="279"/>
      <c r="GK28" s="279"/>
      <c r="GL28" s="279"/>
      <c r="GM28" s="279"/>
      <c r="GN28" s="279"/>
      <c r="GO28" s="279"/>
      <c r="GP28" s="279"/>
      <c r="GQ28" s="279"/>
      <c r="GR28" s="279"/>
      <c r="GS28" s="279"/>
      <c r="GT28" s="279"/>
      <c r="GU28" s="279"/>
      <c r="GV28" s="279"/>
      <c r="GW28" s="279"/>
      <c r="GX28" s="279"/>
      <c r="GY28" s="279"/>
      <c r="GZ28" s="279"/>
      <c r="HA28" s="279"/>
      <c r="HB28" s="279"/>
      <c r="HC28" s="279"/>
      <c r="HD28" s="279"/>
      <c r="HE28" s="279"/>
      <c r="HF28" s="279"/>
      <c r="HG28" s="279"/>
      <c r="HH28" s="279"/>
      <c r="HI28" s="279"/>
      <c r="HJ28" s="279"/>
      <c r="HK28" s="279"/>
      <c r="HL28" s="279"/>
      <c r="HM28" s="279"/>
      <c r="HN28" s="279"/>
      <c r="HO28" s="279"/>
      <c r="HP28" s="279"/>
      <c r="HQ28" s="279"/>
      <c r="HR28" s="279"/>
      <c r="HS28" s="279"/>
      <c r="HT28" s="279"/>
      <c r="HU28" s="279"/>
      <c r="HV28" s="279"/>
      <c r="HW28" s="279"/>
      <c r="HX28" s="279"/>
      <c r="HY28" s="279"/>
      <c r="HZ28" s="279"/>
      <c r="IA28" s="279"/>
      <c r="IB28" s="279"/>
      <c r="IC28" s="279"/>
      <c r="ID28" s="279"/>
      <c r="IE28" s="279"/>
      <c r="IF28" s="279"/>
      <c r="IG28" s="279"/>
      <c r="IH28" s="279"/>
      <c r="II28" s="279"/>
      <c r="IJ28" s="279"/>
      <c r="IK28" s="279"/>
      <c r="IL28" s="279"/>
      <c r="IM28" s="279"/>
      <c r="IN28" s="279"/>
      <c r="IO28" s="279"/>
      <c r="IP28" s="279"/>
      <c r="IQ28" s="279"/>
      <c r="IR28" s="279"/>
      <c r="IS28" s="279"/>
      <c r="IT28" s="279"/>
      <c r="IU28" s="279"/>
      <c r="IV28" s="279"/>
      <c r="IW28" s="279"/>
      <c r="IX28" s="279"/>
      <c r="IY28" s="279"/>
      <c r="IZ28" s="279"/>
      <c r="JA28" s="279"/>
    </row>
    <row r="29" s="204" customFormat="1" ht="11.75" customHeight="1" spans="1:261">
      <c r="A29" s="291"/>
      <c r="B29" s="292"/>
      <c r="C29" s="292"/>
      <c r="D29" s="283"/>
      <c r="E29" s="283"/>
      <c r="F29" s="283"/>
      <c r="G29" s="256"/>
      <c r="H29" s="280"/>
      <c r="I29" s="256"/>
      <c r="J29" s="309"/>
      <c r="K29" s="307"/>
      <c r="L29" s="305" t="s">
        <v>80</v>
      </c>
      <c r="M29" s="306">
        <v>512</v>
      </c>
      <c r="N29" s="306">
        <v>600</v>
      </c>
      <c r="O29" s="306">
        <v>962</v>
      </c>
      <c r="P29" s="313">
        <v>131</v>
      </c>
      <c r="Q29" s="225">
        <f t="shared" si="12"/>
        <v>13.6174636174636</v>
      </c>
      <c r="R29" s="308">
        <f t="shared" si="13"/>
        <v>-831</v>
      </c>
      <c r="S29" s="256">
        <f t="shared" si="11"/>
        <v>-74.4140625</v>
      </c>
      <c r="T29" s="309">
        <f t="shared" si="14"/>
        <v>-381</v>
      </c>
      <c r="U29" s="332"/>
      <c r="V29" s="279"/>
      <c r="W29" s="279"/>
      <c r="X29" s="279"/>
      <c r="Y29" s="279"/>
      <c r="Z29" s="338"/>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c r="DL29" s="279"/>
      <c r="DM29" s="279"/>
      <c r="DN29" s="279"/>
      <c r="DO29" s="279"/>
      <c r="DP29" s="279"/>
      <c r="DQ29" s="279"/>
      <c r="DR29" s="279"/>
      <c r="DS29" s="279"/>
      <c r="DT29" s="279"/>
      <c r="DU29" s="279"/>
      <c r="DV29" s="279"/>
      <c r="DW29" s="279"/>
      <c r="DX29" s="279"/>
      <c r="DY29" s="279"/>
      <c r="DZ29" s="279"/>
      <c r="EA29" s="279"/>
      <c r="EB29" s="279"/>
      <c r="EC29" s="279"/>
      <c r="ED29" s="279"/>
      <c r="EE29" s="279"/>
      <c r="EF29" s="279"/>
      <c r="EG29" s="279"/>
      <c r="EH29" s="279"/>
      <c r="EI29" s="279"/>
      <c r="EJ29" s="279"/>
      <c r="EK29" s="279"/>
      <c r="EL29" s="279"/>
      <c r="EM29" s="279"/>
      <c r="EN29" s="279"/>
      <c r="EO29" s="279"/>
      <c r="EP29" s="279"/>
      <c r="EQ29" s="279"/>
      <c r="ER29" s="279"/>
      <c r="ES29" s="279"/>
      <c r="ET29" s="279"/>
      <c r="EU29" s="279"/>
      <c r="EV29" s="279"/>
      <c r="EW29" s="279"/>
      <c r="EX29" s="279"/>
      <c r="EY29" s="279"/>
      <c r="EZ29" s="279"/>
      <c r="FA29" s="279"/>
      <c r="FB29" s="279"/>
      <c r="FC29" s="279"/>
      <c r="FD29" s="279"/>
      <c r="FE29" s="279"/>
      <c r="FF29" s="279"/>
      <c r="FG29" s="279"/>
      <c r="FH29" s="279"/>
      <c r="FI29" s="279"/>
      <c r="FJ29" s="279"/>
      <c r="FK29" s="279"/>
      <c r="FL29" s="279"/>
      <c r="FM29" s="279"/>
      <c r="FN29" s="279"/>
      <c r="FO29" s="279"/>
      <c r="FP29" s="279"/>
      <c r="FQ29" s="279"/>
      <c r="FR29" s="279"/>
      <c r="FS29" s="279"/>
      <c r="FT29" s="279"/>
      <c r="FU29" s="279"/>
      <c r="FV29" s="279"/>
      <c r="FW29" s="279"/>
      <c r="FX29" s="279"/>
      <c r="FY29" s="279"/>
      <c r="FZ29" s="279"/>
      <c r="GA29" s="279"/>
      <c r="GB29" s="279"/>
      <c r="GC29" s="279"/>
      <c r="GD29" s="279"/>
      <c r="GE29" s="279"/>
      <c r="GF29" s="279"/>
      <c r="GG29" s="279"/>
      <c r="GH29" s="279"/>
      <c r="GI29" s="279"/>
      <c r="GJ29" s="279"/>
      <c r="GK29" s="279"/>
      <c r="GL29" s="279"/>
      <c r="GM29" s="279"/>
      <c r="GN29" s="279"/>
      <c r="GO29" s="279"/>
      <c r="GP29" s="279"/>
      <c r="GQ29" s="279"/>
      <c r="GR29" s="279"/>
      <c r="GS29" s="279"/>
      <c r="GT29" s="279"/>
      <c r="GU29" s="279"/>
      <c r="GV29" s="279"/>
      <c r="GW29" s="279"/>
      <c r="GX29" s="279"/>
      <c r="GY29" s="279"/>
      <c r="GZ29" s="279"/>
      <c r="HA29" s="279"/>
      <c r="HB29" s="279"/>
      <c r="HC29" s="279"/>
      <c r="HD29" s="279"/>
      <c r="HE29" s="279"/>
      <c r="HF29" s="279"/>
      <c r="HG29" s="279"/>
      <c r="HH29" s="279"/>
      <c r="HI29" s="279"/>
      <c r="HJ29" s="279"/>
      <c r="HK29" s="279"/>
      <c r="HL29" s="279"/>
      <c r="HM29" s="279"/>
      <c r="HN29" s="279"/>
      <c r="HO29" s="279"/>
      <c r="HP29" s="279"/>
      <c r="HQ29" s="279"/>
      <c r="HR29" s="279"/>
      <c r="HS29" s="279"/>
      <c r="HT29" s="279"/>
      <c r="HU29" s="279"/>
      <c r="HV29" s="279"/>
      <c r="HW29" s="279"/>
      <c r="HX29" s="279"/>
      <c r="HY29" s="279"/>
      <c r="HZ29" s="279"/>
      <c r="IA29" s="279"/>
      <c r="IB29" s="279"/>
      <c r="IC29" s="279"/>
      <c r="ID29" s="279"/>
      <c r="IE29" s="279"/>
      <c r="IF29" s="279"/>
      <c r="IG29" s="279"/>
      <c r="IH29" s="279"/>
      <c r="II29" s="279"/>
      <c r="IJ29" s="279"/>
      <c r="IK29" s="279"/>
      <c r="IL29" s="279"/>
      <c r="IM29" s="279"/>
      <c r="IN29" s="279"/>
      <c r="IO29" s="279"/>
      <c r="IP29" s="279"/>
      <c r="IQ29" s="279"/>
      <c r="IR29" s="279"/>
      <c r="IS29" s="279"/>
      <c r="IT29" s="279"/>
      <c r="IU29" s="279"/>
      <c r="IV29" s="279"/>
      <c r="IW29" s="279"/>
      <c r="IX29" s="279"/>
      <c r="IY29" s="279"/>
      <c r="IZ29" s="279"/>
      <c r="JA29" s="279"/>
    </row>
    <row r="30" s="204" customFormat="1" ht="11.75" customHeight="1" spans="1:261">
      <c r="A30" s="291"/>
      <c r="B30" s="292"/>
      <c r="C30" s="292"/>
      <c r="D30" s="283"/>
      <c r="E30" s="283"/>
      <c r="F30" s="283"/>
      <c r="G30" s="256"/>
      <c r="H30" s="280"/>
      <c r="I30" s="256"/>
      <c r="J30" s="309"/>
      <c r="K30" s="307"/>
      <c r="L30" s="305"/>
      <c r="M30" s="306"/>
      <c r="N30" s="306"/>
      <c r="O30" s="306"/>
      <c r="P30" s="313"/>
      <c r="Q30" s="225"/>
      <c r="R30" s="309"/>
      <c r="S30" s="256"/>
      <c r="T30" s="309"/>
      <c r="U30" s="332"/>
      <c r="V30" s="279"/>
      <c r="W30" s="279"/>
      <c r="X30" s="279"/>
      <c r="Y30" s="279"/>
      <c r="Z30" s="338"/>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79"/>
      <c r="EB30" s="279"/>
      <c r="EC30" s="279"/>
      <c r="ED30" s="279"/>
      <c r="EE30" s="279"/>
      <c r="EF30" s="279"/>
      <c r="EG30" s="279"/>
      <c r="EH30" s="279"/>
      <c r="EI30" s="279"/>
      <c r="EJ30" s="279"/>
      <c r="EK30" s="279"/>
      <c r="EL30" s="279"/>
      <c r="EM30" s="279"/>
      <c r="EN30" s="279"/>
      <c r="EO30" s="279"/>
      <c r="EP30" s="279"/>
      <c r="EQ30" s="279"/>
      <c r="ER30" s="279"/>
      <c r="ES30" s="279"/>
      <c r="ET30" s="279"/>
      <c r="EU30" s="279"/>
      <c r="EV30" s="279"/>
      <c r="EW30" s="279"/>
      <c r="EX30" s="279"/>
      <c r="EY30" s="279"/>
      <c r="EZ30" s="279"/>
      <c r="FA30" s="279"/>
      <c r="FB30" s="279"/>
      <c r="FC30" s="279"/>
      <c r="FD30" s="279"/>
      <c r="FE30" s="279"/>
      <c r="FF30" s="279"/>
      <c r="FG30" s="279"/>
      <c r="FH30" s="279"/>
      <c r="FI30" s="279"/>
      <c r="FJ30" s="279"/>
      <c r="FK30" s="279"/>
      <c r="FL30" s="279"/>
      <c r="FM30" s="279"/>
      <c r="FN30" s="279"/>
      <c r="FO30" s="279"/>
      <c r="FP30" s="279"/>
      <c r="FQ30" s="279"/>
      <c r="FR30" s="279"/>
      <c r="FS30" s="279"/>
      <c r="FT30" s="279"/>
      <c r="FU30" s="279"/>
      <c r="FV30" s="279"/>
      <c r="FW30" s="279"/>
      <c r="FX30" s="279"/>
      <c r="FY30" s="279"/>
      <c r="FZ30" s="279"/>
      <c r="GA30" s="279"/>
      <c r="GB30" s="279"/>
      <c r="GC30" s="279"/>
      <c r="GD30" s="279"/>
      <c r="GE30" s="279"/>
      <c r="GF30" s="279"/>
      <c r="GG30" s="279"/>
      <c r="GH30" s="279"/>
      <c r="GI30" s="279"/>
      <c r="GJ30" s="279"/>
      <c r="GK30" s="279"/>
      <c r="GL30" s="279"/>
      <c r="GM30" s="279"/>
      <c r="GN30" s="279"/>
      <c r="GO30" s="279"/>
      <c r="GP30" s="279"/>
      <c r="GQ30" s="279"/>
      <c r="GR30" s="279"/>
      <c r="GS30" s="279"/>
      <c r="GT30" s="279"/>
      <c r="GU30" s="279"/>
      <c r="GV30" s="279"/>
      <c r="GW30" s="279"/>
      <c r="GX30" s="279"/>
      <c r="GY30" s="279"/>
      <c r="GZ30" s="279"/>
      <c r="HA30" s="279"/>
      <c r="HB30" s="279"/>
      <c r="HC30" s="279"/>
      <c r="HD30" s="279"/>
      <c r="HE30" s="279"/>
      <c r="HF30" s="279"/>
      <c r="HG30" s="279"/>
      <c r="HH30" s="279"/>
      <c r="HI30" s="279"/>
      <c r="HJ30" s="279"/>
      <c r="HK30" s="279"/>
      <c r="HL30" s="279"/>
      <c r="HM30" s="279"/>
      <c r="HN30" s="279"/>
      <c r="HO30" s="279"/>
      <c r="HP30" s="279"/>
      <c r="HQ30" s="279"/>
      <c r="HR30" s="279"/>
      <c r="HS30" s="279"/>
      <c r="HT30" s="279"/>
      <c r="HU30" s="279"/>
      <c r="HV30" s="279"/>
      <c r="HW30" s="279"/>
      <c r="HX30" s="279"/>
      <c r="HY30" s="279"/>
      <c r="HZ30" s="279"/>
      <c r="IA30" s="279"/>
      <c r="IB30" s="279"/>
      <c r="IC30" s="279"/>
      <c r="ID30" s="279"/>
      <c r="IE30" s="279"/>
      <c r="IF30" s="279"/>
      <c r="IG30" s="279"/>
      <c r="IH30" s="279"/>
      <c r="II30" s="279"/>
      <c r="IJ30" s="279"/>
      <c r="IK30" s="279"/>
      <c r="IL30" s="279"/>
      <c r="IM30" s="279"/>
      <c r="IN30" s="279"/>
      <c r="IO30" s="279"/>
      <c r="IP30" s="279"/>
      <c r="IQ30" s="279"/>
      <c r="IR30" s="279"/>
      <c r="IS30" s="279"/>
      <c r="IT30" s="279"/>
      <c r="IU30" s="279"/>
      <c r="IV30" s="279"/>
      <c r="IW30" s="279"/>
      <c r="IX30" s="279"/>
      <c r="IY30" s="279"/>
      <c r="IZ30" s="279"/>
      <c r="JA30" s="279"/>
    </row>
    <row r="31" s="204" customFormat="1" ht="11.75" customHeight="1" spans="1:261">
      <c r="A31" s="233" t="s">
        <v>81</v>
      </c>
      <c r="B31" s="283">
        <v>596560</v>
      </c>
      <c r="C31" s="283">
        <v>555020</v>
      </c>
      <c r="D31" s="283">
        <v>577447</v>
      </c>
      <c r="E31" s="283">
        <v>593871</v>
      </c>
      <c r="F31" s="283">
        <v>596183</v>
      </c>
      <c r="G31" s="256">
        <f t="shared" si="0"/>
        <v>100.389310136376</v>
      </c>
      <c r="H31" s="280">
        <f t="shared" si="5"/>
        <v>2312</v>
      </c>
      <c r="I31" s="225">
        <f>F31/C31*100-100</f>
        <v>7.41648949587402</v>
      </c>
      <c r="J31" s="281">
        <f>F31-C31</f>
        <v>41163</v>
      </c>
      <c r="K31" s="307"/>
      <c r="L31" s="258" t="s">
        <v>82</v>
      </c>
      <c r="M31" s="306">
        <v>1072707</v>
      </c>
      <c r="N31" s="306">
        <v>1169727</v>
      </c>
      <c r="O31" s="306">
        <v>1124594</v>
      </c>
      <c r="P31" s="314">
        <v>1220566</v>
      </c>
      <c r="Q31" s="225">
        <f t="shared" si="12"/>
        <v>108.533924242882</v>
      </c>
      <c r="R31" s="335">
        <f t="shared" si="13"/>
        <v>95972</v>
      </c>
      <c r="S31" s="256">
        <f>P31/M31*100-100</f>
        <v>13.7837265907652</v>
      </c>
      <c r="T31" s="335">
        <f t="shared" si="14"/>
        <v>147859</v>
      </c>
      <c r="U31" s="332"/>
      <c r="V31" s="279"/>
      <c r="W31" s="279"/>
      <c r="X31" s="279"/>
      <c r="Y31" s="279"/>
      <c r="Z31" s="338"/>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79"/>
      <c r="DA31" s="279"/>
      <c r="DB31" s="279"/>
      <c r="DC31" s="279"/>
      <c r="DD31" s="279"/>
      <c r="DE31" s="279"/>
      <c r="DF31" s="279"/>
      <c r="DG31" s="279"/>
      <c r="DH31" s="279"/>
      <c r="DI31" s="279"/>
      <c r="DJ31" s="279"/>
      <c r="DK31" s="279"/>
      <c r="DL31" s="279"/>
      <c r="DM31" s="279"/>
      <c r="DN31" s="279"/>
      <c r="DO31" s="279"/>
      <c r="DP31" s="279"/>
      <c r="DQ31" s="279"/>
      <c r="DR31" s="279"/>
      <c r="DS31" s="279"/>
      <c r="DT31" s="279"/>
      <c r="DU31" s="279"/>
      <c r="DV31" s="279"/>
      <c r="DW31" s="279"/>
      <c r="DX31" s="279"/>
      <c r="DY31" s="279"/>
      <c r="DZ31" s="279"/>
      <c r="EA31" s="279"/>
      <c r="EB31" s="279"/>
      <c r="EC31" s="279"/>
      <c r="ED31" s="279"/>
      <c r="EE31" s="279"/>
      <c r="EF31" s="279"/>
      <c r="EG31" s="279"/>
      <c r="EH31" s="279"/>
      <c r="EI31" s="279"/>
      <c r="EJ31" s="279"/>
      <c r="EK31" s="279"/>
      <c r="EL31" s="279"/>
      <c r="EM31" s="279"/>
      <c r="EN31" s="279"/>
      <c r="EO31" s="279"/>
      <c r="EP31" s="279"/>
      <c r="EQ31" s="279"/>
      <c r="ER31" s="279"/>
      <c r="ES31" s="279"/>
      <c r="ET31" s="279"/>
      <c r="EU31" s="279"/>
      <c r="EV31" s="279"/>
      <c r="EW31" s="279"/>
      <c r="EX31" s="279"/>
      <c r="EY31" s="279"/>
      <c r="EZ31" s="279"/>
      <c r="FA31" s="279"/>
      <c r="FB31" s="279"/>
      <c r="FC31" s="279"/>
      <c r="FD31" s="279"/>
      <c r="FE31" s="279"/>
      <c r="FF31" s="279"/>
      <c r="FG31" s="279"/>
      <c r="FH31" s="279"/>
      <c r="FI31" s="279"/>
      <c r="FJ31" s="279"/>
      <c r="FK31" s="279"/>
      <c r="FL31" s="279"/>
      <c r="FM31" s="279"/>
      <c r="FN31" s="279"/>
      <c r="FO31" s="279"/>
      <c r="FP31" s="279"/>
      <c r="FQ31" s="279"/>
      <c r="FR31" s="279"/>
      <c r="FS31" s="279"/>
      <c r="FT31" s="279"/>
      <c r="FU31" s="279"/>
      <c r="FV31" s="279"/>
      <c r="FW31" s="279"/>
      <c r="FX31" s="279"/>
      <c r="FY31" s="279"/>
      <c r="FZ31" s="279"/>
      <c r="GA31" s="279"/>
      <c r="GB31" s="279"/>
      <c r="GC31" s="279"/>
      <c r="GD31" s="279"/>
      <c r="GE31" s="279"/>
      <c r="GF31" s="279"/>
      <c r="GG31" s="279"/>
      <c r="GH31" s="279"/>
      <c r="GI31" s="279"/>
      <c r="GJ31" s="279"/>
      <c r="GK31" s="279"/>
      <c r="GL31" s="279"/>
      <c r="GM31" s="279"/>
      <c r="GN31" s="279"/>
      <c r="GO31" s="279"/>
      <c r="GP31" s="279"/>
      <c r="GQ31" s="279"/>
      <c r="GR31" s="279"/>
      <c r="GS31" s="279"/>
      <c r="GT31" s="279"/>
      <c r="GU31" s="279"/>
      <c r="GV31" s="279"/>
      <c r="GW31" s="279"/>
      <c r="GX31" s="279"/>
      <c r="GY31" s="279"/>
      <c r="GZ31" s="279"/>
      <c r="HA31" s="279"/>
      <c r="HB31" s="279"/>
      <c r="HC31" s="279"/>
      <c r="HD31" s="279"/>
      <c r="HE31" s="279"/>
      <c r="HF31" s="279"/>
      <c r="HG31" s="279"/>
      <c r="HH31" s="279"/>
      <c r="HI31" s="279"/>
      <c r="HJ31" s="279"/>
      <c r="HK31" s="279"/>
      <c r="HL31" s="279"/>
      <c r="HM31" s="279"/>
      <c r="HN31" s="279"/>
      <c r="HO31" s="279"/>
      <c r="HP31" s="279"/>
      <c r="HQ31" s="279"/>
      <c r="HR31" s="279"/>
      <c r="HS31" s="279"/>
      <c r="HT31" s="279"/>
      <c r="HU31" s="279"/>
      <c r="HV31" s="279"/>
      <c r="HW31" s="279"/>
      <c r="HX31" s="279"/>
      <c r="HY31" s="279"/>
      <c r="HZ31" s="279"/>
      <c r="IA31" s="279"/>
      <c r="IB31" s="279"/>
      <c r="IC31" s="279"/>
      <c r="ID31" s="279"/>
      <c r="IE31" s="279"/>
      <c r="IF31" s="279"/>
      <c r="IG31" s="279"/>
      <c r="IH31" s="279"/>
      <c r="II31" s="279"/>
      <c r="IJ31" s="279"/>
      <c r="IK31" s="279"/>
      <c r="IL31" s="279"/>
      <c r="IM31" s="279"/>
      <c r="IN31" s="279"/>
      <c r="IO31" s="279"/>
      <c r="IP31" s="279"/>
      <c r="IQ31" s="279"/>
      <c r="IR31" s="279"/>
      <c r="IS31" s="279"/>
      <c r="IT31" s="279"/>
      <c r="IU31" s="279"/>
      <c r="IV31" s="279"/>
      <c r="IW31" s="279"/>
      <c r="IX31" s="279"/>
      <c r="IY31" s="279"/>
      <c r="IZ31" s="279"/>
      <c r="JA31" s="279"/>
    </row>
    <row r="32" s="204" customFormat="1" ht="11.75" customHeight="1" spans="1:261">
      <c r="A32" s="234"/>
      <c r="B32" s="293"/>
      <c r="C32" s="293"/>
      <c r="D32" s="280"/>
      <c r="E32" s="280"/>
      <c r="F32" s="280"/>
      <c r="G32" s="256"/>
      <c r="H32" s="280"/>
      <c r="I32" s="256"/>
      <c r="J32" s="309"/>
      <c r="K32" s="307"/>
      <c r="L32" s="315" t="s">
        <v>83</v>
      </c>
      <c r="M32" s="306">
        <v>170617</v>
      </c>
      <c r="N32" s="306">
        <v>150759</v>
      </c>
      <c r="O32" s="306">
        <v>148759</v>
      </c>
      <c r="P32" s="314">
        <v>181177</v>
      </c>
      <c r="Q32" s="256"/>
      <c r="R32" s="335">
        <f t="shared" si="13"/>
        <v>32418</v>
      </c>
      <c r="S32" s="256"/>
      <c r="T32" s="335">
        <f t="shared" si="14"/>
        <v>10560</v>
      </c>
      <c r="U32" s="332"/>
      <c r="V32" s="279"/>
      <c r="W32" s="279"/>
      <c r="X32" s="279"/>
      <c r="Y32" s="279"/>
      <c r="Z32" s="338"/>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79"/>
      <c r="EB32" s="279"/>
      <c r="EC32" s="279"/>
      <c r="ED32" s="279"/>
      <c r="EE32" s="279"/>
      <c r="EF32" s="279"/>
      <c r="EG32" s="279"/>
      <c r="EH32" s="279"/>
      <c r="EI32" s="279"/>
      <c r="EJ32" s="279"/>
      <c r="EK32" s="279"/>
      <c r="EL32" s="279"/>
      <c r="EM32" s="279"/>
      <c r="EN32" s="279"/>
      <c r="EO32" s="279"/>
      <c r="EP32" s="279"/>
      <c r="EQ32" s="279"/>
      <c r="ER32" s="279"/>
      <c r="ES32" s="279"/>
      <c r="ET32" s="279"/>
      <c r="EU32" s="279"/>
      <c r="EV32" s="279"/>
      <c r="EW32" s="279"/>
      <c r="EX32" s="279"/>
      <c r="EY32" s="279"/>
      <c r="EZ32" s="279"/>
      <c r="FA32" s="279"/>
      <c r="FB32" s="279"/>
      <c r="FC32" s="279"/>
      <c r="FD32" s="279"/>
      <c r="FE32" s="279"/>
      <c r="FF32" s="279"/>
      <c r="FG32" s="279"/>
      <c r="FH32" s="279"/>
      <c r="FI32" s="279"/>
      <c r="FJ32" s="279"/>
      <c r="FK32" s="279"/>
      <c r="FL32" s="279"/>
      <c r="FM32" s="279"/>
      <c r="FN32" s="279"/>
      <c r="FO32" s="279"/>
      <c r="FP32" s="279"/>
      <c r="FQ32" s="279"/>
      <c r="FR32" s="279"/>
      <c r="FS32" s="279"/>
      <c r="FT32" s="279"/>
      <c r="FU32" s="279"/>
      <c r="FV32" s="279"/>
      <c r="FW32" s="279"/>
      <c r="FX32" s="279"/>
      <c r="FY32" s="279"/>
      <c r="FZ32" s="279"/>
      <c r="GA32" s="279"/>
      <c r="GB32" s="279"/>
      <c r="GC32" s="279"/>
      <c r="GD32" s="279"/>
      <c r="GE32" s="279"/>
      <c r="GF32" s="279"/>
      <c r="GG32" s="279"/>
      <c r="GH32" s="279"/>
      <c r="GI32" s="279"/>
      <c r="GJ32" s="279"/>
      <c r="GK32" s="279"/>
      <c r="GL32" s="279"/>
      <c r="GM32" s="279"/>
      <c r="GN32" s="279"/>
      <c r="GO32" s="279"/>
      <c r="GP32" s="279"/>
      <c r="GQ32" s="279"/>
      <c r="GR32" s="279"/>
      <c r="GS32" s="279"/>
      <c r="GT32" s="279"/>
      <c r="GU32" s="279"/>
      <c r="GV32" s="279"/>
      <c r="GW32" s="279"/>
      <c r="GX32" s="279"/>
      <c r="GY32" s="279"/>
      <c r="GZ32" s="279"/>
      <c r="HA32" s="279"/>
      <c r="HB32" s="279"/>
      <c r="HC32" s="279"/>
      <c r="HD32" s="279"/>
      <c r="HE32" s="279"/>
      <c r="HF32" s="279"/>
      <c r="HG32" s="279"/>
      <c r="HH32" s="279"/>
      <c r="HI32" s="279"/>
      <c r="HJ32" s="279"/>
      <c r="HK32" s="279"/>
      <c r="HL32" s="279"/>
      <c r="HM32" s="279"/>
      <c r="HN32" s="279"/>
      <c r="HO32" s="279"/>
      <c r="HP32" s="279"/>
      <c r="HQ32" s="279"/>
      <c r="HR32" s="279"/>
      <c r="HS32" s="279"/>
      <c r="HT32" s="279"/>
      <c r="HU32" s="279"/>
      <c r="HV32" s="279"/>
      <c r="HW32" s="279"/>
      <c r="HX32" s="279"/>
      <c r="HY32" s="279"/>
      <c r="HZ32" s="279"/>
      <c r="IA32" s="279"/>
      <c r="IB32" s="279"/>
      <c r="IC32" s="279"/>
      <c r="ID32" s="279"/>
      <c r="IE32" s="279"/>
      <c r="IF32" s="279"/>
      <c r="IG32" s="279"/>
      <c r="IH32" s="279"/>
      <c r="II32" s="279"/>
      <c r="IJ32" s="279"/>
      <c r="IK32" s="279"/>
      <c r="IL32" s="279"/>
      <c r="IM32" s="279"/>
      <c r="IN32" s="279"/>
      <c r="IO32" s="279"/>
      <c r="IP32" s="279"/>
      <c r="IQ32" s="279"/>
      <c r="IR32" s="279"/>
      <c r="IS32" s="279"/>
      <c r="IT32" s="279"/>
      <c r="IU32" s="279"/>
      <c r="IV32" s="279"/>
      <c r="IW32" s="279"/>
      <c r="IX32" s="279"/>
      <c r="IY32" s="279"/>
      <c r="IZ32" s="279"/>
      <c r="JA32" s="279"/>
    </row>
    <row r="33" s="204" customFormat="1" ht="11.75" customHeight="1" spans="1:261">
      <c r="A33" s="234" t="s">
        <v>84</v>
      </c>
      <c r="B33" s="283">
        <v>177661</v>
      </c>
      <c r="C33" s="283">
        <v>177661</v>
      </c>
      <c r="D33" s="280">
        <v>177661</v>
      </c>
      <c r="E33" s="280">
        <v>177661</v>
      </c>
      <c r="F33" s="283">
        <v>177661</v>
      </c>
      <c r="G33" s="256"/>
      <c r="H33" s="280"/>
      <c r="I33" s="256"/>
      <c r="J33" s="309"/>
      <c r="K33" s="307"/>
      <c r="L33" s="315" t="s">
        <v>85</v>
      </c>
      <c r="M33" s="306">
        <v>1667914</v>
      </c>
      <c r="N33" s="306">
        <v>1567283</v>
      </c>
      <c r="O33" s="306">
        <v>1894086</v>
      </c>
      <c r="P33" s="314">
        <v>1839720</v>
      </c>
      <c r="Q33" s="256"/>
      <c r="R33" s="335">
        <f t="shared" si="13"/>
        <v>-54366</v>
      </c>
      <c r="S33" s="256"/>
      <c r="T33" s="335">
        <f t="shared" si="14"/>
        <v>171806</v>
      </c>
      <c r="U33" s="332"/>
      <c r="V33" s="279"/>
      <c r="W33" s="279"/>
      <c r="X33" s="279"/>
      <c r="Y33" s="279"/>
      <c r="Z33" s="338"/>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c r="EB33" s="279"/>
      <c r="EC33" s="279"/>
      <c r="ED33" s="279"/>
      <c r="EE33" s="279"/>
      <c r="EF33" s="279"/>
      <c r="EG33" s="279"/>
      <c r="EH33" s="279"/>
      <c r="EI33" s="279"/>
      <c r="EJ33" s="279"/>
      <c r="EK33" s="279"/>
      <c r="EL33" s="279"/>
      <c r="EM33" s="279"/>
      <c r="EN33" s="279"/>
      <c r="EO33" s="279"/>
      <c r="EP33" s="279"/>
      <c r="EQ33" s="279"/>
      <c r="ER33" s="279"/>
      <c r="ES33" s="279"/>
      <c r="ET33" s="279"/>
      <c r="EU33" s="279"/>
      <c r="EV33" s="279"/>
      <c r="EW33" s="279"/>
      <c r="EX33" s="279"/>
      <c r="EY33" s="279"/>
      <c r="EZ33" s="279"/>
      <c r="FA33" s="279"/>
      <c r="FB33" s="279"/>
      <c r="FC33" s="279"/>
      <c r="FD33" s="279"/>
      <c r="FE33" s="279"/>
      <c r="FF33" s="279"/>
      <c r="FG33" s="279"/>
      <c r="FH33" s="279"/>
      <c r="FI33" s="279"/>
      <c r="FJ33" s="279"/>
      <c r="FK33" s="279"/>
      <c r="FL33" s="279"/>
      <c r="FM33" s="279"/>
      <c r="FN33" s="279"/>
      <c r="FO33" s="279"/>
      <c r="FP33" s="279"/>
      <c r="FQ33" s="279"/>
      <c r="FR33" s="279"/>
      <c r="FS33" s="279"/>
      <c r="FT33" s="279"/>
      <c r="FU33" s="279"/>
      <c r="FV33" s="279"/>
      <c r="FW33" s="279"/>
      <c r="FX33" s="279"/>
      <c r="FY33" s="279"/>
      <c r="FZ33" s="279"/>
      <c r="GA33" s="279"/>
      <c r="GB33" s="279"/>
      <c r="GC33" s="279"/>
      <c r="GD33" s="279"/>
      <c r="GE33" s="279"/>
      <c r="GF33" s="279"/>
      <c r="GG33" s="279"/>
      <c r="GH33" s="279"/>
      <c r="GI33" s="279"/>
      <c r="GJ33" s="279"/>
      <c r="GK33" s="279"/>
      <c r="GL33" s="279"/>
      <c r="GM33" s="279"/>
      <c r="GN33" s="279"/>
      <c r="GO33" s="279"/>
      <c r="GP33" s="279"/>
      <c r="GQ33" s="279"/>
      <c r="GR33" s="279"/>
      <c r="GS33" s="279"/>
      <c r="GT33" s="279"/>
      <c r="GU33" s="279"/>
      <c r="GV33" s="279"/>
      <c r="GW33" s="279"/>
      <c r="GX33" s="279"/>
      <c r="GY33" s="279"/>
      <c r="GZ33" s="279"/>
      <c r="HA33" s="279"/>
      <c r="HB33" s="279"/>
      <c r="HC33" s="279"/>
      <c r="HD33" s="279"/>
      <c r="HE33" s="279"/>
      <c r="HF33" s="279"/>
      <c r="HG33" s="279"/>
      <c r="HH33" s="279"/>
      <c r="HI33" s="279"/>
      <c r="HJ33" s="279"/>
      <c r="HK33" s="279"/>
      <c r="HL33" s="279"/>
      <c r="HM33" s="279"/>
      <c r="HN33" s="279"/>
      <c r="HO33" s="279"/>
      <c r="HP33" s="279"/>
      <c r="HQ33" s="279"/>
      <c r="HR33" s="279"/>
      <c r="HS33" s="279"/>
      <c r="HT33" s="279"/>
      <c r="HU33" s="279"/>
      <c r="HV33" s="279"/>
      <c r="HW33" s="279"/>
      <c r="HX33" s="279"/>
      <c r="HY33" s="279"/>
      <c r="HZ33" s="279"/>
      <c r="IA33" s="279"/>
      <c r="IB33" s="279"/>
      <c r="IC33" s="279"/>
      <c r="ID33" s="279"/>
      <c r="IE33" s="279"/>
      <c r="IF33" s="279"/>
      <c r="IG33" s="279"/>
      <c r="IH33" s="279"/>
      <c r="II33" s="279"/>
      <c r="IJ33" s="279"/>
      <c r="IK33" s="279"/>
      <c r="IL33" s="279"/>
      <c r="IM33" s="279"/>
      <c r="IN33" s="279"/>
      <c r="IO33" s="279"/>
      <c r="IP33" s="279"/>
      <c r="IQ33" s="279"/>
      <c r="IR33" s="279"/>
      <c r="IS33" s="279"/>
      <c r="IT33" s="279"/>
      <c r="IU33" s="279"/>
      <c r="IV33" s="279"/>
      <c r="IW33" s="279"/>
      <c r="IX33" s="279"/>
      <c r="IY33" s="279"/>
      <c r="IZ33" s="279"/>
      <c r="JA33" s="279"/>
    </row>
    <row r="34" s="204" customFormat="1" ht="11.75" customHeight="1" spans="1:261">
      <c r="A34" s="234" t="s">
        <v>86</v>
      </c>
      <c r="B34" s="283">
        <v>1568289</v>
      </c>
      <c r="C34" s="283">
        <v>1568289</v>
      </c>
      <c r="D34" s="280">
        <v>1384923</v>
      </c>
      <c r="E34" s="280">
        <v>1704731</v>
      </c>
      <c r="F34" s="284">
        <v>1841473</v>
      </c>
      <c r="G34" s="256"/>
      <c r="H34" s="280">
        <f t="shared" si="5"/>
        <v>136742</v>
      </c>
      <c r="I34" s="256"/>
      <c r="J34" s="308">
        <f t="shared" ref="J34:J40" si="15">F34-B34</f>
        <v>273184</v>
      </c>
      <c r="K34" s="307"/>
      <c r="L34" s="316" t="s">
        <v>87</v>
      </c>
      <c r="M34" s="306">
        <v>51689</v>
      </c>
      <c r="N34" s="306">
        <v>50000</v>
      </c>
      <c r="O34" s="306">
        <v>125668</v>
      </c>
      <c r="P34" s="314">
        <v>138210</v>
      </c>
      <c r="Q34" s="256"/>
      <c r="R34" s="335">
        <f t="shared" si="13"/>
        <v>12542</v>
      </c>
      <c r="S34" s="256"/>
      <c r="T34" s="335">
        <f t="shared" si="14"/>
        <v>86521</v>
      </c>
      <c r="U34" s="332"/>
      <c r="V34" s="279"/>
      <c r="W34" s="279"/>
      <c r="X34" s="279"/>
      <c r="Y34" s="279"/>
      <c r="Z34" s="338"/>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c r="EB34" s="279"/>
      <c r="EC34" s="279"/>
      <c r="ED34" s="279"/>
      <c r="EE34" s="279"/>
      <c r="EF34" s="279"/>
      <c r="EG34" s="279"/>
      <c r="EH34" s="279"/>
      <c r="EI34" s="279"/>
      <c r="EJ34" s="279"/>
      <c r="EK34" s="279"/>
      <c r="EL34" s="279"/>
      <c r="EM34" s="279"/>
      <c r="EN34" s="279"/>
      <c r="EO34" s="279"/>
      <c r="EP34" s="279"/>
      <c r="EQ34" s="279"/>
      <c r="ER34" s="279"/>
      <c r="ES34" s="279"/>
      <c r="ET34" s="279"/>
      <c r="EU34" s="279"/>
      <c r="EV34" s="279"/>
      <c r="EW34" s="279"/>
      <c r="EX34" s="279"/>
      <c r="EY34" s="279"/>
      <c r="EZ34" s="279"/>
      <c r="FA34" s="279"/>
      <c r="FB34" s="279"/>
      <c r="FC34" s="279"/>
      <c r="FD34" s="279"/>
      <c r="FE34" s="279"/>
      <c r="FF34" s="279"/>
      <c r="FG34" s="279"/>
      <c r="FH34" s="279"/>
      <c r="FI34" s="279"/>
      <c r="FJ34" s="279"/>
      <c r="FK34" s="279"/>
      <c r="FL34" s="279"/>
      <c r="FM34" s="279"/>
      <c r="FN34" s="279"/>
      <c r="FO34" s="279"/>
      <c r="FP34" s="279"/>
      <c r="FQ34" s="279"/>
      <c r="FR34" s="279"/>
      <c r="FS34" s="279"/>
      <c r="FT34" s="279"/>
      <c r="FU34" s="279"/>
      <c r="FV34" s="279"/>
      <c r="FW34" s="279"/>
      <c r="FX34" s="279"/>
      <c r="FY34" s="279"/>
      <c r="FZ34" s="279"/>
      <c r="GA34" s="279"/>
      <c r="GB34" s="279"/>
      <c r="GC34" s="279"/>
      <c r="GD34" s="279"/>
      <c r="GE34" s="279"/>
      <c r="GF34" s="279"/>
      <c r="GG34" s="279"/>
      <c r="GH34" s="279"/>
      <c r="GI34" s="279"/>
      <c r="GJ34" s="279"/>
      <c r="GK34" s="279"/>
      <c r="GL34" s="279"/>
      <c r="GM34" s="279"/>
      <c r="GN34" s="279"/>
      <c r="GO34" s="279"/>
      <c r="GP34" s="279"/>
      <c r="GQ34" s="279"/>
      <c r="GR34" s="279"/>
      <c r="GS34" s="279"/>
      <c r="GT34" s="279"/>
      <c r="GU34" s="279"/>
      <c r="GV34" s="279"/>
      <c r="GW34" s="279"/>
      <c r="GX34" s="279"/>
      <c r="GY34" s="279"/>
      <c r="GZ34" s="279"/>
      <c r="HA34" s="279"/>
      <c r="HB34" s="279"/>
      <c r="HC34" s="279"/>
      <c r="HD34" s="279"/>
      <c r="HE34" s="279"/>
      <c r="HF34" s="279"/>
      <c r="HG34" s="279"/>
      <c r="HH34" s="279"/>
      <c r="HI34" s="279"/>
      <c r="HJ34" s="279"/>
      <c r="HK34" s="279"/>
      <c r="HL34" s="279"/>
      <c r="HM34" s="279"/>
      <c r="HN34" s="279"/>
      <c r="HO34" s="279"/>
      <c r="HP34" s="279"/>
      <c r="HQ34" s="279"/>
      <c r="HR34" s="279"/>
      <c r="HS34" s="279"/>
      <c r="HT34" s="279"/>
      <c r="HU34" s="279"/>
      <c r="HV34" s="279"/>
      <c r="HW34" s="279"/>
      <c r="HX34" s="279"/>
      <c r="HY34" s="279"/>
      <c r="HZ34" s="279"/>
      <c r="IA34" s="279"/>
      <c r="IB34" s="279"/>
      <c r="IC34" s="279"/>
      <c r="ID34" s="279"/>
      <c r="IE34" s="279"/>
      <c r="IF34" s="279"/>
      <c r="IG34" s="279"/>
      <c r="IH34" s="279"/>
      <c r="II34" s="279"/>
      <c r="IJ34" s="279"/>
      <c r="IK34" s="279"/>
      <c r="IL34" s="279"/>
      <c r="IM34" s="279"/>
      <c r="IN34" s="279"/>
      <c r="IO34" s="279"/>
      <c r="IP34" s="279"/>
      <c r="IQ34" s="279"/>
      <c r="IR34" s="279"/>
      <c r="IS34" s="279"/>
      <c r="IT34" s="279"/>
      <c r="IU34" s="279"/>
      <c r="IV34" s="279"/>
      <c r="IW34" s="279"/>
      <c r="IX34" s="279"/>
      <c r="IY34" s="279"/>
      <c r="IZ34" s="279"/>
      <c r="JA34" s="279"/>
    </row>
    <row r="35" s="204" customFormat="1" ht="11.75" customHeight="1" spans="1:261">
      <c r="A35" s="234" t="s">
        <v>88</v>
      </c>
      <c r="B35" s="283">
        <v>109059</v>
      </c>
      <c r="C35" s="283">
        <v>109059</v>
      </c>
      <c r="D35" s="280">
        <v>102000</v>
      </c>
      <c r="E35" s="280">
        <v>233761</v>
      </c>
      <c r="F35" s="283">
        <v>246303</v>
      </c>
      <c r="G35" s="256"/>
      <c r="H35" s="280">
        <f t="shared" si="5"/>
        <v>12542</v>
      </c>
      <c r="I35" s="256"/>
      <c r="J35" s="308">
        <f t="shared" si="15"/>
        <v>137244</v>
      </c>
      <c r="K35" s="307"/>
      <c r="L35" s="316" t="s">
        <v>89</v>
      </c>
      <c r="M35" s="306">
        <v>27373</v>
      </c>
      <c r="N35" s="306">
        <v>49098</v>
      </c>
      <c r="O35" s="306">
        <v>49098</v>
      </c>
      <c r="P35" s="314">
        <v>51648</v>
      </c>
      <c r="Q35" s="256"/>
      <c r="R35" s="335">
        <f t="shared" si="13"/>
        <v>2550</v>
      </c>
      <c r="S35" s="256"/>
      <c r="T35" s="335">
        <f t="shared" si="14"/>
        <v>24275</v>
      </c>
      <c r="U35" s="332"/>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c r="EB35" s="279"/>
      <c r="EC35" s="279"/>
      <c r="ED35" s="279"/>
      <c r="EE35" s="279"/>
      <c r="EF35" s="279"/>
      <c r="EG35" s="279"/>
      <c r="EH35" s="279"/>
      <c r="EI35" s="279"/>
      <c r="EJ35" s="279"/>
      <c r="EK35" s="279"/>
      <c r="EL35" s="279"/>
      <c r="EM35" s="279"/>
      <c r="EN35" s="279"/>
      <c r="EO35" s="279"/>
      <c r="EP35" s="279"/>
      <c r="EQ35" s="279"/>
      <c r="ER35" s="279"/>
      <c r="ES35" s="279"/>
      <c r="ET35" s="279"/>
      <c r="EU35" s="279"/>
      <c r="EV35" s="279"/>
      <c r="EW35" s="279"/>
      <c r="EX35" s="279"/>
      <c r="EY35" s="279"/>
      <c r="EZ35" s="279"/>
      <c r="FA35" s="279"/>
      <c r="FB35" s="279"/>
      <c r="FC35" s="279"/>
      <c r="FD35" s="279"/>
      <c r="FE35" s="279"/>
      <c r="FF35" s="279"/>
      <c r="FG35" s="279"/>
      <c r="FH35" s="279"/>
      <c r="FI35" s="279"/>
      <c r="FJ35" s="279"/>
      <c r="FK35" s="279"/>
      <c r="FL35" s="279"/>
      <c r="FM35" s="279"/>
      <c r="FN35" s="279"/>
      <c r="FO35" s="279"/>
      <c r="FP35" s="279"/>
      <c r="FQ35" s="279"/>
      <c r="FR35" s="279"/>
      <c r="FS35" s="279"/>
      <c r="FT35" s="279"/>
      <c r="FU35" s="279"/>
      <c r="FV35" s="279"/>
      <c r="FW35" s="279"/>
      <c r="FX35" s="279"/>
      <c r="FY35" s="279"/>
      <c r="FZ35" s="279"/>
      <c r="GA35" s="279"/>
      <c r="GB35" s="279"/>
      <c r="GC35" s="279"/>
      <c r="GD35" s="279"/>
      <c r="GE35" s="279"/>
      <c r="GF35" s="279"/>
      <c r="GG35" s="279"/>
      <c r="GH35" s="279"/>
      <c r="GI35" s="279"/>
      <c r="GJ35" s="279"/>
      <c r="GK35" s="279"/>
      <c r="GL35" s="279"/>
      <c r="GM35" s="279"/>
      <c r="GN35" s="279"/>
      <c r="GO35" s="279"/>
      <c r="GP35" s="279"/>
      <c r="GQ35" s="279"/>
      <c r="GR35" s="279"/>
      <c r="GS35" s="279"/>
      <c r="GT35" s="279"/>
      <c r="GU35" s="279"/>
      <c r="GV35" s="279"/>
      <c r="GW35" s="279"/>
      <c r="GX35" s="279"/>
      <c r="GY35" s="279"/>
      <c r="GZ35" s="279"/>
      <c r="HA35" s="279"/>
      <c r="HB35" s="279"/>
      <c r="HC35" s="279"/>
      <c r="HD35" s="279"/>
      <c r="HE35" s="279"/>
      <c r="HF35" s="279"/>
      <c r="HG35" s="279"/>
      <c r="HH35" s="279"/>
      <c r="HI35" s="279"/>
      <c r="HJ35" s="279"/>
      <c r="HK35" s="279"/>
      <c r="HL35" s="279"/>
      <c r="HM35" s="279"/>
      <c r="HN35" s="279"/>
      <c r="HO35" s="279"/>
      <c r="HP35" s="279"/>
      <c r="HQ35" s="279"/>
      <c r="HR35" s="279"/>
      <c r="HS35" s="279"/>
      <c r="HT35" s="279"/>
      <c r="HU35" s="279"/>
      <c r="HV35" s="279"/>
      <c r="HW35" s="279"/>
      <c r="HX35" s="279"/>
      <c r="HY35" s="279"/>
      <c r="HZ35" s="279"/>
      <c r="IA35" s="279"/>
      <c r="IB35" s="279"/>
      <c r="IC35" s="279"/>
      <c r="ID35" s="279"/>
      <c r="IE35" s="279"/>
      <c r="IF35" s="279"/>
      <c r="IG35" s="279"/>
      <c r="IH35" s="279"/>
      <c r="II35" s="279"/>
      <c r="IJ35" s="279"/>
      <c r="IK35" s="279"/>
      <c r="IL35" s="279"/>
      <c r="IM35" s="279"/>
      <c r="IN35" s="279"/>
      <c r="IO35" s="279"/>
      <c r="IP35" s="279"/>
      <c r="IQ35" s="279"/>
      <c r="IR35" s="279"/>
      <c r="IS35" s="279"/>
      <c r="IT35" s="279"/>
      <c r="IU35" s="279"/>
      <c r="IV35" s="279"/>
      <c r="IW35" s="279"/>
      <c r="IX35" s="279"/>
      <c r="IY35" s="279"/>
      <c r="IZ35" s="279"/>
      <c r="JA35" s="279"/>
    </row>
    <row r="36" s="204" customFormat="1" ht="11.75" customHeight="1" spans="1:261">
      <c r="A36" s="234" t="s">
        <v>90</v>
      </c>
      <c r="B36" s="283">
        <v>40000</v>
      </c>
      <c r="C36" s="283">
        <v>40000</v>
      </c>
      <c r="D36" s="280">
        <v>44343</v>
      </c>
      <c r="E36" s="280">
        <v>44343</v>
      </c>
      <c r="F36" s="280">
        <v>44343</v>
      </c>
      <c r="G36" s="256"/>
      <c r="H36" s="280"/>
      <c r="I36" s="256"/>
      <c r="J36" s="308">
        <f t="shared" si="15"/>
        <v>4343</v>
      </c>
      <c r="K36" s="307"/>
      <c r="L36" s="315" t="s">
        <v>91</v>
      </c>
      <c r="M36" s="306">
        <v>41356</v>
      </c>
      <c r="N36" s="306"/>
      <c r="O36" s="306"/>
      <c r="P36" s="314">
        <v>9215</v>
      </c>
      <c r="Q36" s="256"/>
      <c r="R36" s="335">
        <f t="shared" si="13"/>
        <v>9215</v>
      </c>
      <c r="S36" s="256"/>
      <c r="T36" s="335">
        <f t="shared" si="14"/>
        <v>-32141</v>
      </c>
      <c r="U36" s="332"/>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c r="EB36" s="279"/>
      <c r="EC36" s="279"/>
      <c r="ED36" s="279"/>
      <c r="EE36" s="279"/>
      <c r="EF36" s="279"/>
      <c r="EG36" s="279"/>
      <c r="EH36" s="279"/>
      <c r="EI36" s="279"/>
      <c r="EJ36" s="279"/>
      <c r="EK36" s="279"/>
      <c r="EL36" s="279"/>
      <c r="EM36" s="279"/>
      <c r="EN36" s="279"/>
      <c r="EO36" s="279"/>
      <c r="EP36" s="279"/>
      <c r="EQ36" s="279"/>
      <c r="ER36" s="279"/>
      <c r="ES36" s="279"/>
      <c r="ET36" s="279"/>
      <c r="EU36" s="279"/>
      <c r="EV36" s="279"/>
      <c r="EW36" s="279"/>
      <c r="EX36" s="279"/>
      <c r="EY36" s="279"/>
      <c r="EZ36" s="279"/>
      <c r="FA36" s="279"/>
      <c r="FB36" s="279"/>
      <c r="FC36" s="279"/>
      <c r="FD36" s="279"/>
      <c r="FE36" s="279"/>
      <c r="FF36" s="279"/>
      <c r="FG36" s="279"/>
      <c r="FH36" s="279"/>
      <c r="FI36" s="279"/>
      <c r="FJ36" s="279"/>
      <c r="FK36" s="279"/>
      <c r="FL36" s="279"/>
      <c r="FM36" s="279"/>
      <c r="FN36" s="279"/>
      <c r="FO36" s="279"/>
      <c r="FP36" s="279"/>
      <c r="FQ36" s="279"/>
      <c r="FR36" s="279"/>
      <c r="FS36" s="279"/>
      <c r="FT36" s="279"/>
      <c r="FU36" s="279"/>
      <c r="FV36" s="279"/>
      <c r="FW36" s="279"/>
      <c r="FX36" s="279"/>
      <c r="FY36" s="279"/>
      <c r="FZ36" s="279"/>
      <c r="GA36" s="279"/>
      <c r="GB36" s="279"/>
      <c r="GC36" s="279"/>
      <c r="GD36" s="279"/>
      <c r="GE36" s="279"/>
      <c r="GF36" s="279"/>
      <c r="GG36" s="279"/>
      <c r="GH36" s="279"/>
      <c r="GI36" s="279"/>
      <c r="GJ36" s="279"/>
      <c r="GK36" s="279"/>
      <c r="GL36" s="279"/>
      <c r="GM36" s="279"/>
      <c r="GN36" s="279"/>
      <c r="GO36" s="279"/>
      <c r="GP36" s="279"/>
      <c r="GQ36" s="279"/>
      <c r="GR36" s="279"/>
      <c r="GS36" s="279"/>
      <c r="GT36" s="279"/>
      <c r="GU36" s="279"/>
      <c r="GV36" s="279"/>
      <c r="GW36" s="279"/>
      <c r="GX36" s="279"/>
      <c r="GY36" s="279"/>
      <c r="GZ36" s="279"/>
      <c r="HA36" s="279"/>
      <c r="HB36" s="279"/>
      <c r="HC36" s="279"/>
      <c r="HD36" s="279"/>
      <c r="HE36" s="279"/>
      <c r="HF36" s="279"/>
      <c r="HG36" s="279"/>
      <c r="HH36" s="279"/>
      <c r="HI36" s="279"/>
      <c r="HJ36" s="279"/>
      <c r="HK36" s="279"/>
      <c r="HL36" s="279"/>
      <c r="HM36" s="279"/>
      <c r="HN36" s="279"/>
      <c r="HO36" s="279"/>
      <c r="HP36" s="279"/>
      <c r="HQ36" s="279"/>
      <c r="HR36" s="279"/>
      <c r="HS36" s="279"/>
      <c r="HT36" s="279"/>
      <c r="HU36" s="279"/>
      <c r="HV36" s="279"/>
      <c r="HW36" s="279"/>
      <c r="HX36" s="279"/>
      <c r="HY36" s="279"/>
      <c r="HZ36" s="279"/>
      <c r="IA36" s="279"/>
      <c r="IB36" s="279"/>
      <c r="IC36" s="279"/>
      <c r="ID36" s="279"/>
      <c r="IE36" s="279"/>
      <c r="IF36" s="279"/>
      <c r="IG36" s="279"/>
      <c r="IH36" s="279"/>
      <c r="II36" s="279"/>
      <c r="IJ36" s="279"/>
      <c r="IK36" s="279"/>
      <c r="IL36" s="279"/>
      <c r="IM36" s="279"/>
      <c r="IN36" s="279"/>
      <c r="IO36" s="279"/>
      <c r="IP36" s="279"/>
      <c r="IQ36" s="279"/>
      <c r="IR36" s="279"/>
      <c r="IS36" s="279"/>
      <c r="IT36" s="279"/>
      <c r="IU36" s="279"/>
      <c r="IV36" s="279"/>
      <c r="IW36" s="279"/>
      <c r="IX36" s="279"/>
      <c r="IY36" s="279"/>
      <c r="IZ36" s="279"/>
      <c r="JA36" s="279"/>
    </row>
    <row r="37" s="204" customFormat="1" ht="11.75" customHeight="1" spans="1:261">
      <c r="A37" s="234" t="s">
        <v>92</v>
      </c>
      <c r="B37" s="283">
        <v>427877</v>
      </c>
      <c r="C37" s="283">
        <v>427877</v>
      </c>
      <c r="D37" s="280">
        <v>518168</v>
      </c>
      <c r="E37" s="280">
        <v>455614</v>
      </c>
      <c r="F37" s="283">
        <v>454626</v>
      </c>
      <c r="G37" s="256"/>
      <c r="H37" s="281">
        <f>F37-E37</f>
        <v>-988</v>
      </c>
      <c r="I37" s="256"/>
      <c r="J37" s="308">
        <f t="shared" si="15"/>
        <v>26749</v>
      </c>
      <c r="K37" s="307"/>
      <c r="L37" s="315" t="s">
        <v>93</v>
      </c>
      <c r="M37" s="313"/>
      <c r="N37" s="313"/>
      <c r="O37" s="313"/>
      <c r="P37" s="313"/>
      <c r="Q37" s="256"/>
      <c r="R37" s="309"/>
      <c r="S37" s="256"/>
      <c r="T37" s="309"/>
      <c r="U37" s="332"/>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c r="EB37" s="279"/>
      <c r="EC37" s="279"/>
      <c r="ED37" s="279"/>
      <c r="EE37" s="279"/>
      <c r="EF37" s="279"/>
      <c r="EG37" s="279"/>
      <c r="EH37" s="279"/>
      <c r="EI37" s="279"/>
      <c r="EJ37" s="279"/>
      <c r="EK37" s="279"/>
      <c r="EL37" s="279"/>
      <c r="EM37" s="279"/>
      <c r="EN37" s="279"/>
      <c r="EO37" s="279"/>
      <c r="EP37" s="279"/>
      <c r="EQ37" s="279"/>
      <c r="ER37" s="279"/>
      <c r="ES37" s="279"/>
      <c r="ET37" s="279"/>
      <c r="EU37" s="279"/>
      <c r="EV37" s="279"/>
      <c r="EW37" s="279"/>
      <c r="EX37" s="279"/>
      <c r="EY37" s="279"/>
      <c r="EZ37" s="279"/>
      <c r="FA37" s="279"/>
      <c r="FB37" s="279"/>
      <c r="FC37" s="279"/>
      <c r="FD37" s="279"/>
      <c r="FE37" s="279"/>
      <c r="FF37" s="279"/>
      <c r="FG37" s="279"/>
      <c r="FH37" s="279"/>
      <c r="FI37" s="279"/>
      <c r="FJ37" s="279"/>
      <c r="FK37" s="279"/>
      <c r="FL37" s="279"/>
      <c r="FM37" s="279"/>
      <c r="FN37" s="279"/>
      <c r="FO37" s="279"/>
      <c r="FP37" s="279"/>
      <c r="FQ37" s="279"/>
      <c r="FR37" s="279"/>
      <c r="FS37" s="279"/>
      <c r="FT37" s="279"/>
      <c r="FU37" s="279"/>
      <c r="FV37" s="279"/>
      <c r="FW37" s="279"/>
      <c r="FX37" s="279"/>
      <c r="FY37" s="279"/>
      <c r="FZ37" s="279"/>
      <c r="GA37" s="279"/>
      <c r="GB37" s="279"/>
      <c r="GC37" s="279"/>
      <c r="GD37" s="279"/>
      <c r="GE37" s="279"/>
      <c r="GF37" s="279"/>
      <c r="GG37" s="279"/>
      <c r="GH37" s="279"/>
      <c r="GI37" s="279"/>
      <c r="GJ37" s="279"/>
      <c r="GK37" s="279"/>
      <c r="GL37" s="279"/>
      <c r="GM37" s="279"/>
      <c r="GN37" s="279"/>
      <c r="GO37" s="279"/>
      <c r="GP37" s="279"/>
      <c r="GQ37" s="279"/>
      <c r="GR37" s="279"/>
      <c r="GS37" s="279"/>
      <c r="GT37" s="279"/>
      <c r="GU37" s="279"/>
      <c r="GV37" s="279"/>
      <c r="GW37" s="279"/>
      <c r="GX37" s="279"/>
      <c r="GY37" s="279"/>
      <c r="GZ37" s="279"/>
      <c r="HA37" s="279"/>
      <c r="HB37" s="279"/>
      <c r="HC37" s="279"/>
      <c r="HD37" s="279"/>
      <c r="HE37" s="279"/>
      <c r="HF37" s="279"/>
      <c r="HG37" s="279"/>
      <c r="HH37" s="279"/>
      <c r="HI37" s="279"/>
      <c r="HJ37" s="279"/>
      <c r="HK37" s="279"/>
      <c r="HL37" s="279"/>
      <c r="HM37" s="279"/>
      <c r="HN37" s="279"/>
      <c r="HO37" s="279"/>
      <c r="HP37" s="279"/>
      <c r="HQ37" s="279"/>
      <c r="HR37" s="279"/>
      <c r="HS37" s="279"/>
      <c r="HT37" s="279"/>
      <c r="HU37" s="279"/>
      <c r="HV37" s="279"/>
      <c r="HW37" s="279"/>
      <c r="HX37" s="279"/>
      <c r="HY37" s="279"/>
      <c r="HZ37" s="279"/>
      <c r="IA37" s="279"/>
      <c r="IB37" s="279"/>
      <c r="IC37" s="279"/>
      <c r="ID37" s="279"/>
      <c r="IE37" s="279"/>
      <c r="IF37" s="279"/>
      <c r="IG37" s="279"/>
      <c r="IH37" s="279"/>
      <c r="II37" s="279"/>
      <c r="IJ37" s="279"/>
      <c r="IK37" s="279"/>
      <c r="IL37" s="279"/>
      <c r="IM37" s="279"/>
      <c r="IN37" s="279"/>
      <c r="IO37" s="279"/>
      <c r="IP37" s="279"/>
      <c r="IQ37" s="279"/>
      <c r="IR37" s="279"/>
      <c r="IS37" s="279"/>
      <c r="IT37" s="279"/>
      <c r="IU37" s="279"/>
      <c r="IV37" s="279"/>
      <c r="IW37" s="279"/>
      <c r="IX37" s="279"/>
      <c r="IY37" s="279"/>
      <c r="IZ37" s="279"/>
      <c r="JA37" s="279"/>
    </row>
    <row r="38" s="204" customFormat="1" ht="11.75" customHeight="1" spans="1:261">
      <c r="A38" s="234" t="s">
        <v>94</v>
      </c>
      <c r="B38" s="283">
        <v>98708</v>
      </c>
      <c r="C38" s="283">
        <v>98708</v>
      </c>
      <c r="D38" s="280">
        <v>144252</v>
      </c>
      <c r="E38" s="280">
        <v>149247</v>
      </c>
      <c r="F38" s="283">
        <v>146828</v>
      </c>
      <c r="G38" s="256"/>
      <c r="H38" s="280">
        <f t="shared" si="5"/>
        <v>-2419</v>
      </c>
      <c r="I38" s="256"/>
      <c r="J38" s="308">
        <f t="shared" si="15"/>
        <v>48120</v>
      </c>
      <c r="K38" s="307"/>
      <c r="L38" s="315" t="s">
        <v>95</v>
      </c>
      <c r="M38" s="306">
        <v>55282</v>
      </c>
      <c r="N38" s="313"/>
      <c r="O38" s="306">
        <v>55000</v>
      </c>
      <c r="P38" s="306">
        <v>108615</v>
      </c>
      <c r="Q38" s="256"/>
      <c r="R38" s="308">
        <f t="shared" ref="R38:R43" si="16">+P38-O38</f>
        <v>53615</v>
      </c>
      <c r="S38" s="256"/>
      <c r="T38" s="308">
        <f t="shared" ref="T38:T43" si="17">P38-M38</f>
        <v>53333</v>
      </c>
      <c r="U38" s="332"/>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79"/>
      <c r="DI38" s="279"/>
      <c r="DJ38" s="279"/>
      <c r="DK38" s="279"/>
      <c r="DL38" s="279"/>
      <c r="DM38" s="279"/>
      <c r="DN38" s="279"/>
      <c r="DO38" s="279"/>
      <c r="DP38" s="279"/>
      <c r="DQ38" s="279"/>
      <c r="DR38" s="279"/>
      <c r="DS38" s="279"/>
      <c r="DT38" s="279"/>
      <c r="DU38" s="279"/>
      <c r="DV38" s="279"/>
      <c r="DW38" s="279"/>
      <c r="DX38" s="279"/>
      <c r="DY38" s="279"/>
      <c r="DZ38" s="279"/>
      <c r="EA38" s="279"/>
      <c r="EB38" s="279"/>
      <c r="EC38" s="279"/>
      <c r="ED38" s="279"/>
      <c r="EE38" s="279"/>
      <c r="EF38" s="279"/>
      <c r="EG38" s="279"/>
      <c r="EH38" s="279"/>
      <c r="EI38" s="279"/>
      <c r="EJ38" s="279"/>
      <c r="EK38" s="279"/>
      <c r="EL38" s="279"/>
      <c r="EM38" s="279"/>
      <c r="EN38" s="279"/>
      <c r="EO38" s="279"/>
      <c r="EP38" s="279"/>
      <c r="EQ38" s="279"/>
      <c r="ER38" s="279"/>
      <c r="ES38" s="279"/>
      <c r="ET38" s="279"/>
      <c r="EU38" s="279"/>
      <c r="EV38" s="279"/>
      <c r="EW38" s="279"/>
      <c r="EX38" s="279"/>
      <c r="EY38" s="279"/>
      <c r="EZ38" s="279"/>
      <c r="FA38" s="279"/>
      <c r="FB38" s="279"/>
      <c r="FC38" s="279"/>
      <c r="FD38" s="279"/>
      <c r="FE38" s="279"/>
      <c r="FF38" s="279"/>
      <c r="FG38" s="279"/>
      <c r="FH38" s="279"/>
      <c r="FI38" s="279"/>
      <c r="FJ38" s="279"/>
      <c r="FK38" s="279"/>
      <c r="FL38" s="279"/>
      <c r="FM38" s="279"/>
      <c r="FN38" s="279"/>
      <c r="FO38" s="279"/>
      <c r="FP38" s="279"/>
      <c r="FQ38" s="279"/>
      <c r="FR38" s="279"/>
      <c r="FS38" s="279"/>
      <c r="FT38" s="279"/>
      <c r="FU38" s="279"/>
      <c r="FV38" s="279"/>
      <c r="FW38" s="279"/>
      <c r="FX38" s="279"/>
      <c r="FY38" s="279"/>
      <c r="FZ38" s="279"/>
      <c r="GA38" s="279"/>
      <c r="GB38" s="279"/>
      <c r="GC38" s="279"/>
      <c r="GD38" s="279"/>
      <c r="GE38" s="279"/>
      <c r="GF38" s="279"/>
      <c r="GG38" s="279"/>
      <c r="GH38" s="279"/>
      <c r="GI38" s="279"/>
      <c r="GJ38" s="279"/>
      <c r="GK38" s="279"/>
      <c r="GL38" s="279"/>
      <c r="GM38" s="279"/>
      <c r="GN38" s="279"/>
      <c r="GO38" s="279"/>
      <c r="GP38" s="279"/>
      <c r="GQ38" s="279"/>
      <c r="GR38" s="279"/>
      <c r="GS38" s="279"/>
      <c r="GT38" s="279"/>
      <c r="GU38" s="279"/>
      <c r="GV38" s="279"/>
      <c r="GW38" s="279"/>
      <c r="GX38" s="279"/>
      <c r="GY38" s="279"/>
      <c r="GZ38" s="279"/>
      <c r="HA38" s="279"/>
      <c r="HB38" s="279"/>
      <c r="HC38" s="279"/>
      <c r="HD38" s="279"/>
      <c r="HE38" s="279"/>
      <c r="HF38" s="279"/>
      <c r="HG38" s="279"/>
      <c r="HH38" s="279"/>
      <c r="HI38" s="279"/>
      <c r="HJ38" s="279"/>
      <c r="HK38" s="279"/>
      <c r="HL38" s="279"/>
      <c r="HM38" s="279"/>
      <c r="HN38" s="279"/>
      <c r="HO38" s="279"/>
      <c r="HP38" s="279"/>
      <c r="HQ38" s="279"/>
      <c r="HR38" s="279"/>
      <c r="HS38" s="279"/>
      <c r="HT38" s="279"/>
      <c r="HU38" s="279"/>
      <c r="HV38" s="279"/>
      <c r="HW38" s="279"/>
      <c r="HX38" s="279"/>
      <c r="HY38" s="279"/>
      <c r="HZ38" s="279"/>
      <c r="IA38" s="279"/>
      <c r="IB38" s="279"/>
      <c r="IC38" s="279"/>
      <c r="ID38" s="279"/>
      <c r="IE38" s="279"/>
      <c r="IF38" s="279"/>
      <c r="IG38" s="279"/>
      <c r="IH38" s="279"/>
      <c r="II38" s="279"/>
      <c r="IJ38" s="279"/>
      <c r="IK38" s="279"/>
      <c r="IL38" s="279"/>
      <c r="IM38" s="279"/>
      <c r="IN38" s="279"/>
      <c r="IO38" s="279"/>
      <c r="IP38" s="279"/>
      <c r="IQ38" s="279"/>
      <c r="IR38" s="279"/>
      <c r="IS38" s="279"/>
      <c r="IT38" s="279"/>
      <c r="IU38" s="279"/>
      <c r="IV38" s="279"/>
      <c r="IW38" s="279"/>
      <c r="IX38" s="279"/>
      <c r="IY38" s="279"/>
      <c r="IZ38" s="279"/>
      <c r="JA38" s="279"/>
    </row>
    <row r="39" s="204" customFormat="1" ht="11.75" customHeight="1" spans="1:261">
      <c r="A39" s="235" t="s">
        <v>96</v>
      </c>
      <c r="B39" s="283"/>
      <c r="C39" s="283"/>
      <c r="D39" s="280"/>
      <c r="E39" s="280"/>
      <c r="F39" s="283"/>
      <c r="G39" s="256"/>
      <c r="H39" s="280"/>
      <c r="I39" s="256"/>
      <c r="J39" s="308">
        <f t="shared" si="15"/>
        <v>0</v>
      </c>
      <c r="K39" s="307"/>
      <c r="L39" s="315" t="s">
        <v>97</v>
      </c>
      <c r="M39" s="306"/>
      <c r="N39" s="306"/>
      <c r="O39" s="306"/>
      <c r="P39" s="306"/>
      <c r="Q39" s="256"/>
      <c r="R39" s="309"/>
      <c r="S39" s="256"/>
      <c r="T39" s="309"/>
      <c r="U39" s="332"/>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79"/>
      <c r="DA39" s="279"/>
      <c r="DB39" s="279"/>
      <c r="DC39" s="279"/>
      <c r="DD39" s="279"/>
      <c r="DE39" s="279"/>
      <c r="DF39" s="279"/>
      <c r="DG39" s="279"/>
      <c r="DH39" s="279"/>
      <c r="DI39" s="279"/>
      <c r="DJ39" s="279"/>
      <c r="DK39" s="279"/>
      <c r="DL39" s="279"/>
      <c r="DM39" s="279"/>
      <c r="DN39" s="279"/>
      <c r="DO39" s="279"/>
      <c r="DP39" s="279"/>
      <c r="DQ39" s="279"/>
      <c r="DR39" s="279"/>
      <c r="DS39" s="279"/>
      <c r="DT39" s="279"/>
      <c r="DU39" s="279"/>
      <c r="DV39" s="279"/>
      <c r="DW39" s="279"/>
      <c r="DX39" s="279"/>
      <c r="DY39" s="279"/>
      <c r="DZ39" s="279"/>
      <c r="EA39" s="279"/>
      <c r="EB39" s="279"/>
      <c r="EC39" s="279"/>
      <c r="ED39" s="279"/>
      <c r="EE39" s="279"/>
      <c r="EF39" s="279"/>
      <c r="EG39" s="279"/>
      <c r="EH39" s="279"/>
      <c r="EI39" s="279"/>
      <c r="EJ39" s="279"/>
      <c r="EK39" s="279"/>
      <c r="EL39" s="279"/>
      <c r="EM39" s="279"/>
      <c r="EN39" s="279"/>
      <c r="EO39" s="279"/>
      <c r="EP39" s="279"/>
      <c r="EQ39" s="279"/>
      <c r="ER39" s="279"/>
      <c r="ES39" s="279"/>
      <c r="ET39" s="279"/>
      <c r="EU39" s="279"/>
      <c r="EV39" s="279"/>
      <c r="EW39" s="279"/>
      <c r="EX39" s="279"/>
      <c r="EY39" s="279"/>
      <c r="EZ39" s="279"/>
      <c r="FA39" s="279"/>
      <c r="FB39" s="279"/>
      <c r="FC39" s="279"/>
      <c r="FD39" s="279"/>
      <c r="FE39" s="279"/>
      <c r="FF39" s="279"/>
      <c r="FG39" s="279"/>
      <c r="FH39" s="279"/>
      <c r="FI39" s="279"/>
      <c r="FJ39" s="279"/>
      <c r="FK39" s="279"/>
      <c r="FL39" s="279"/>
      <c r="FM39" s="279"/>
      <c r="FN39" s="279"/>
      <c r="FO39" s="279"/>
      <c r="FP39" s="279"/>
      <c r="FQ39" s="279"/>
      <c r="FR39" s="279"/>
      <c r="FS39" s="279"/>
      <c r="FT39" s="279"/>
      <c r="FU39" s="279"/>
      <c r="FV39" s="279"/>
      <c r="FW39" s="279"/>
      <c r="FX39" s="279"/>
      <c r="FY39" s="279"/>
      <c r="FZ39" s="279"/>
      <c r="GA39" s="279"/>
      <c r="GB39" s="279"/>
      <c r="GC39" s="279"/>
      <c r="GD39" s="279"/>
      <c r="GE39" s="279"/>
      <c r="GF39" s="279"/>
      <c r="GG39" s="279"/>
      <c r="GH39" s="279"/>
      <c r="GI39" s="279"/>
      <c r="GJ39" s="279"/>
      <c r="GK39" s="279"/>
      <c r="GL39" s="279"/>
      <c r="GM39" s="279"/>
      <c r="GN39" s="279"/>
      <c r="GO39" s="279"/>
      <c r="GP39" s="279"/>
      <c r="GQ39" s="279"/>
      <c r="GR39" s="279"/>
      <c r="GS39" s="279"/>
      <c r="GT39" s="279"/>
      <c r="GU39" s="279"/>
      <c r="GV39" s="279"/>
      <c r="GW39" s="279"/>
      <c r="GX39" s="279"/>
      <c r="GY39" s="279"/>
      <c r="GZ39" s="279"/>
      <c r="HA39" s="279"/>
      <c r="HB39" s="279"/>
      <c r="HC39" s="279"/>
      <c r="HD39" s="279"/>
      <c r="HE39" s="279"/>
      <c r="HF39" s="279"/>
      <c r="HG39" s="279"/>
      <c r="HH39" s="279"/>
      <c r="HI39" s="279"/>
      <c r="HJ39" s="279"/>
      <c r="HK39" s="279"/>
      <c r="HL39" s="279"/>
      <c r="HM39" s="279"/>
      <c r="HN39" s="279"/>
      <c r="HO39" s="279"/>
      <c r="HP39" s="279"/>
      <c r="HQ39" s="279"/>
      <c r="HR39" s="279"/>
      <c r="HS39" s="279"/>
      <c r="HT39" s="279"/>
      <c r="HU39" s="279"/>
      <c r="HV39" s="279"/>
      <c r="HW39" s="279"/>
      <c r="HX39" s="279"/>
      <c r="HY39" s="279"/>
      <c r="HZ39" s="279"/>
      <c r="IA39" s="279"/>
      <c r="IB39" s="279"/>
      <c r="IC39" s="279"/>
      <c r="ID39" s="279"/>
      <c r="IE39" s="279"/>
      <c r="IF39" s="279"/>
      <c r="IG39" s="279"/>
      <c r="IH39" s="279"/>
      <c r="II39" s="279"/>
      <c r="IJ39" s="279"/>
      <c r="IK39" s="279"/>
      <c r="IL39" s="279"/>
      <c r="IM39" s="279"/>
      <c r="IN39" s="279"/>
      <c r="IO39" s="279"/>
      <c r="IP39" s="279"/>
      <c r="IQ39" s="279"/>
      <c r="IR39" s="279"/>
      <c r="IS39" s="279"/>
      <c r="IT39" s="279"/>
      <c r="IU39" s="279"/>
      <c r="IV39" s="279"/>
      <c r="IW39" s="279"/>
      <c r="IX39" s="279"/>
      <c r="IY39" s="279"/>
      <c r="IZ39" s="279"/>
      <c r="JA39" s="279"/>
    </row>
    <row r="40" s="204" customFormat="1" ht="11.75" customHeight="1" spans="1:261">
      <c r="A40" s="234" t="s">
        <v>98</v>
      </c>
      <c r="B40" s="283">
        <v>75870</v>
      </c>
      <c r="C40" s="283">
        <v>75870</v>
      </c>
      <c r="D40" s="280">
        <v>55282</v>
      </c>
      <c r="E40" s="280">
        <v>55282</v>
      </c>
      <c r="F40" s="280">
        <v>55282</v>
      </c>
      <c r="G40" s="256"/>
      <c r="H40" s="280"/>
      <c r="I40" s="256"/>
      <c r="J40" s="308">
        <f t="shared" si="15"/>
        <v>-20588</v>
      </c>
      <c r="K40" s="307"/>
      <c r="L40" s="315" t="s">
        <v>99</v>
      </c>
      <c r="M40" s="306">
        <v>308</v>
      </c>
      <c r="N40" s="306"/>
      <c r="O40" s="306"/>
      <c r="P40" s="306">
        <v>308</v>
      </c>
      <c r="Q40" s="256"/>
      <c r="R40" s="309">
        <f t="shared" si="16"/>
        <v>308</v>
      </c>
      <c r="S40" s="256"/>
      <c r="T40" s="309"/>
      <c r="U40" s="332"/>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79"/>
      <c r="DA40" s="279"/>
      <c r="DB40" s="279"/>
      <c r="DC40" s="279"/>
      <c r="DD40" s="279"/>
      <c r="DE40" s="279"/>
      <c r="DF40" s="279"/>
      <c r="DG40" s="279"/>
      <c r="DH40" s="279"/>
      <c r="DI40" s="279"/>
      <c r="DJ40" s="279"/>
      <c r="DK40" s="279"/>
      <c r="DL40" s="279"/>
      <c r="DM40" s="279"/>
      <c r="DN40" s="279"/>
      <c r="DO40" s="279"/>
      <c r="DP40" s="279"/>
      <c r="DQ40" s="279"/>
      <c r="DR40" s="279"/>
      <c r="DS40" s="279"/>
      <c r="DT40" s="279"/>
      <c r="DU40" s="279"/>
      <c r="DV40" s="279"/>
      <c r="DW40" s="279"/>
      <c r="DX40" s="279"/>
      <c r="DY40" s="279"/>
      <c r="DZ40" s="279"/>
      <c r="EA40" s="279"/>
      <c r="EB40" s="279"/>
      <c r="EC40" s="279"/>
      <c r="ED40" s="279"/>
      <c r="EE40" s="279"/>
      <c r="EF40" s="279"/>
      <c r="EG40" s="279"/>
      <c r="EH40" s="279"/>
      <c r="EI40" s="279"/>
      <c r="EJ40" s="279"/>
      <c r="EK40" s="279"/>
      <c r="EL40" s="279"/>
      <c r="EM40" s="279"/>
      <c r="EN40" s="279"/>
      <c r="EO40" s="279"/>
      <c r="EP40" s="279"/>
      <c r="EQ40" s="279"/>
      <c r="ER40" s="279"/>
      <c r="ES40" s="279"/>
      <c r="ET40" s="279"/>
      <c r="EU40" s="279"/>
      <c r="EV40" s="279"/>
      <c r="EW40" s="279"/>
      <c r="EX40" s="279"/>
      <c r="EY40" s="279"/>
      <c r="EZ40" s="279"/>
      <c r="FA40" s="279"/>
      <c r="FB40" s="279"/>
      <c r="FC40" s="279"/>
      <c r="FD40" s="279"/>
      <c r="FE40" s="279"/>
      <c r="FF40" s="279"/>
      <c r="FG40" s="279"/>
      <c r="FH40" s="279"/>
      <c r="FI40" s="279"/>
      <c r="FJ40" s="279"/>
      <c r="FK40" s="279"/>
      <c r="FL40" s="279"/>
      <c r="FM40" s="279"/>
      <c r="FN40" s="279"/>
      <c r="FO40" s="279"/>
      <c r="FP40" s="279"/>
      <c r="FQ40" s="279"/>
      <c r="FR40" s="279"/>
      <c r="FS40" s="279"/>
      <c r="FT40" s="279"/>
      <c r="FU40" s="279"/>
      <c r="FV40" s="279"/>
      <c r="FW40" s="279"/>
      <c r="FX40" s="279"/>
      <c r="FY40" s="279"/>
      <c r="FZ40" s="279"/>
      <c r="GA40" s="279"/>
      <c r="GB40" s="279"/>
      <c r="GC40" s="279"/>
      <c r="GD40" s="279"/>
      <c r="GE40" s="279"/>
      <c r="GF40" s="279"/>
      <c r="GG40" s="279"/>
      <c r="GH40" s="279"/>
      <c r="GI40" s="279"/>
      <c r="GJ40" s="279"/>
      <c r="GK40" s="279"/>
      <c r="GL40" s="279"/>
      <c r="GM40" s="279"/>
      <c r="GN40" s="279"/>
      <c r="GO40" s="279"/>
      <c r="GP40" s="279"/>
      <c r="GQ40" s="279"/>
      <c r="GR40" s="279"/>
      <c r="GS40" s="279"/>
      <c r="GT40" s="279"/>
      <c r="GU40" s="279"/>
      <c r="GV40" s="279"/>
      <c r="GW40" s="279"/>
      <c r="GX40" s="279"/>
      <c r="GY40" s="279"/>
      <c r="GZ40" s="279"/>
      <c r="HA40" s="279"/>
      <c r="HB40" s="279"/>
      <c r="HC40" s="279"/>
      <c r="HD40" s="279"/>
      <c r="HE40" s="279"/>
      <c r="HF40" s="279"/>
      <c r="HG40" s="279"/>
      <c r="HH40" s="279"/>
      <c r="HI40" s="279"/>
      <c r="HJ40" s="279"/>
      <c r="HK40" s="279"/>
      <c r="HL40" s="279"/>
      <c r="HM40" s="279"/>
      <c r="HN40" s="279"/>
      <c r="HO40" s="279"/>
      <c r="HP40" s="279"/>
      <c r="HQ40" s="279"/>
      <c r="HR40" s="279"/>
      <c r="HS40" s="279"/>
      <c r="HT40" s="279"/>
      <c r="HU40" s="279"/>
      <c r="HV40" s="279"/>
      <c r="HW40" s="279"/>
      <c r="HX40" s="279"/>
      <c r="HY40" s="279"/>
      <c r="HZ40" s="279"/>
      <c r="IA40" s="279"/>
      <c r="IB40" s="279"/>
      <c r="IC40" s="279"/>
      <c r="ID40" s="279"/>
      <c r="IE40" s="279"/>
      <c r="IF40" s="279"/>
      <c r="IG40" s="279"/>
      <c r="IH40" s="279"/>
      <c r="II40" s="279"/>
      <c r="IJ40" s="279"/>
      <c r="IK40" s="279"/>
      <c r="IL40" s="279"/>
      <c r="IM40" s="279"/>
      <c r="IN40" s="279"/>
      <c r="IO40" s="279"/>
      <c r="IP40" s="279"/>
      <c r="IQ40" s="279"/>
      <c r="IR40" s="279"/>
      <c r="IS40" s="279"/>
      <c r="IT40" s="279"/>
      <c r="IU40" s="279"/>
      <c r="IV40" s="279"/>
      <c r="IW40" s="279"/>
      <c r="IX40" s="279"/>
      <c r="IY40" s="279"/>
      <c r="IZ40" s="279"/>
      <c r="JA40" s="279"/>
    </row>
    <row r="41" s="204" customFormat="1" ht="11.75" customHeight="1" spans="1:261">
      <c r="A41" s="294" t="s">
        <v>100</v>
      </c>
      <c r="B41" s="283">
        <v>308</v>
      </c>
      <c r="C41" s="283">
        <v>308</v>
      </c>
      <c r="D41" s="295"/>
      <c r="E41" s="283"/>
      <c r="F41" s="283">
        <v>308</v>
      </c>
      <c r="G41" s="256"/>
      <c r="H41" s="280">
        <f t="shared" si="5"/>
        <v>308</v>
      </c>
      <c r="I41" s="256"/>
      <c r="J41" s="309"/>
      <c r="K41" s="307"/>
      <c r="L41" s="315" t="s">
        <v>101</v>
      </c>
      <c r="M41" s="317">
        <v>7086</v>
      </c>
      <c r="N41" s="313">
        <v>17209</v>
      </c>
      <c r="O41" s="306">
        <v>17305</v>
      </c>
      <c r="P41" s="306">
        <v>13548</v>
      </c>
      <c r="Q41" s="256"/>
      <c r="R41" s="309"/>
      <c r="S41" s="256"/>
      <c r="T41" s="308">
        <f t="shared" si="17"/>
        <v>6462</v>
      </c>
      <c r="U41" s="332"/>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79"/>
      <c r="DA41" s="279"/>
      <c r="DB41" s="279"/>
      <c r="DC41" s="279"/>
      <c r="DD41" s="279"/>
      <c r="DE41" s="279"/>
      <c r="DF41" s="279"/>
      <c r="DG41" s="279"/>
      <c r="DH41" s="279"/>
      <c r="DI41" s="279"/>
      <c r="DJ41" s="279"/>
      <c r="DK41" s="279"/>
      <c r="DL41" s="279"/>
      <c r="DM41" s="279"/>
      <c r="DN41" s="279"/>
      <c r="DO41" s="279"/>
      <c r="DP41" s="279"/>
      <c r="DQ41" s="279"/>
      <c r="DR41" s="279"/>
      <c r="DS41" s="279"/>
      <c r="DT41" s="279"/>
      <c r="DU41" s="279"/>
      <c r="DV41" s="279"/>
      <c r="DW41" s="279"/>
      <c r="DX41" s="279"/>
      <c r="DY41" s="279"/>
      <c r="DZ41" s="279"/>
      <c r="EA41" s="279"/>
      <c r="EB41" s="279"/>
      <c r="EC41" s="279"/>
      <c r="ED41" s="279"/>
      <c r="EE41" s="279"/>
      <c r="EF41" s="279"/>
      <c r="EG41" s="279"/>
      <c r="EH41" s="279"/>
      <c r="EI41" s="279"/>
      <c r="EJ41" s="279"/>
      <c r="EK41" s="279"/>
      <c r="EL41" s="279"/>
      <c r="EM41" s="279"/>
      <c r="EN41" s="279"/>
      <c r="EO41" s="279"/>
      <c r="EP41" s="279"/>
      <c r="EQ41" s="279"/>
      <c r="ER41" s="279"/>
      <c r="ES41" s="279"/>
      <c r="ET41" s="279"/>
      <c r="EU41" s="279"/>
      <c r="EV41" s="279"/>
      <c r="EW41" s="279"/>
      <c r="EX41" s="279"/>
      <c r="EY41" s="279"/>
      <c r="EZ41" s="279"/>
      <c r="FA41" s="279"/>
      <c r="FB41" s="279"/>
      <c r="FC41" s="279"/>
      <c r="FD41" s="279"/>
      <c r="FE41" s="279"/>
      <c r="FF41" s="279"/>
      <c r="FG41" s="279"/>
      <c r="FH41" s="279"/>
      <c r="FI41" s="279"/>
      <c r="FJ41" s="279"/>
      <c r="FK41" s="279"/>
      <c r="FL41" s="279"/>
      <c r="FM41" s="279"/>
      <c r="FN41" s="279"/>
      <c r="FO41" s="279"/>
      <c r="FP41" s="279"/>
      <c r="FQ41" s="279"/>
      <c r="FR41" s="279"/>
      <c r="FS41" s="279"/>
      <c r="FT41" s="279"/>
      <c r="FU41" s="279"/>
      <c r="FV41" s="279"/>
      <c r="FW41" s="279"/>
      <c r="FX41" s="279"/>
      <c r="FY41" s="279"/>
      <c r="FZ41" s="279"/>
      <c r="GA41" s="279"/>
      <c r="GB41" s="279"/>
      <c r="GC41" s="279"/>
      <c r="GD41" s="279"/>
      <c r="GE41" s="279"/>
      <c r="GF41" s="279"/>
      <c r="GG41" s="279"/>
      <c r="GH41" s="279"/>
      <c r="GI41" s="279"/>
      <c r="GJ41" s="279"/>
      <c r="GK41" s="279"/>
      <c r="GL41" s="279"/>
      <c r="GM41" s="279"/>
      <c r="GN41" s="279"/>
      <c r="GO41" s="279"/>
      <c r="GP41" s="279"/>
      <c r="GQ41" s="279"/>
      <c r="GR41" s="279"/>
      <c r="GS41" s="279"/>
      <c r="GT41" s="279"/>
      <c r="GU41" s="279"/>
      <c r="GV41" s="279"/>
      <c r="GW41" s="279"/>
      <c r="GX41" s="279"/>
      <c r="GY41" s="279"/>
      <c r="GZ41" s="279"/>
      <c r="HA41" s="279"/>
      <c r="HB41" s="279"/>
      <c r="HC41" s="279"/>
      <c r="HD41" s="279"/>
      <c r="HE41" s="279"/>
      <c r="HF41" s="279"/>
      <c r="HG41" s="279"/>
      <c r="HH41" s="279"/>
      <c r="HI41" s="279"/>
      <c r="HJ41" s="279"/>
      <c r="HK41" s="279"/>
      <c r="HL41" s="279"/>
      <c r="HM41" s="279"/>
      <c r="HN41" s="279"/>
      <c r="HO41" s="279"/>
      <c r="HP41" s="279"/>
      <c r="HQ41" s="279"/>
      <c r="HR41" s="279"/>
      <c r="HS41" s="279"/>
      <c r="HT41" s="279"/>
      <c r="HU41" s="279"/>
      <c r="HV41" s="279"/>
      <c r="HW41" s="279"/>
      <c r="HX41" s="279"/>
      <c r="HY41" s="279"/>
      <c r="HZ41" s="279"/>
      <c r="IA41" s="279"/>
      <c r="IB41" s="279"/>
      <c r="IC41" s="279"/>
      <c r="ID41" s="279"/>
      <c r="IE41" s="279"/>
      <c r="IF41" s="279"/>
      <c r="IG41" s="279"/>
      <c r="IH41" s="279"/>
      <c r="II41" s="279"/>
      <c r="IJ41" s="279"/>
      <c r="IK41" s="279"/>
      <c r="IL41" s="279"/>
      <c r="IM41" s="279"/>
      <c r="IN41" s="279"/>
      <c r="IO41" s="279"/>
      <c r="IP41" s="279"/>
      <c r="IQ41" s="279"/>
      <c r="IR41" s="279"/>
      <c r="IS41" s="279"/>
      <c r="IT41" s="279"/>
      <c r="IU41" s="279"/>
      <c r="IV41" s="279"/>
      <c r="IW41" s="279"/>
      <c r="IX41" s="279"/>
      <c r="IY41" s="279"/>
      <c r="IZ41" s="279"/>
      <c r="JA41" s="279"/>
    </row>
    <row r="42" s="204" customFormat="1" ht="11.75" customHeight="1" spans="1:261">
      <c r="A42" s="296"/>
      <c r="B42" s="297"/>
      <c r="C42" s="297"/>
      <c r="D42" s="298"/>
      <c r="E42" s="297"/>
      <c r="F42" s="297"/>
      <c r="G42" s="299"/>
      <c r="H42" s="280"/>
      <c r="I42" s="299"/>
      <c r="J42" s="318"/>
      <c r="K42" s="307"/>
      <c r="L42" s="319"/>
      <c r="M42" s="320"/>
      <c r="N42" s="321"/>
      <c r="O42" s="321"/>
      <c r="P42" s="321"/>
      <c r="Q42" s="299"/>
      <c r="R42" s="318"/>
      <c r="S42" s="299"/>
      <c r="T42" s="318"/>
      <c r="U42" s="332"/>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79"/>
      <c r="DA42" s="279"/>
      <c r="DB42" s="279"/>
      <c r="DC42" s="279"/>
      <c r="DD42" s="279"/>
      <c r="DE42" s="279"/>
      <c r="DF42" s="279"/>
      <c r="DG42" s="279"/>
      <c r="DH42" s="279"/>
      <c r="DI42" s="279"/>
      <c r="DJ42" s="279"/>
      <c r="DK42" s="279"/>
      <c r="DL42" s="279"/>
      <c r="DM42" s="279"/>
      <c r="DN42" s="279"/>
      <c r="DO42" s="279"/>
      <c r="DP42" s="279"/>
      <c r="DQ42" s="279"/>
      <c r="DR42" s="279"/>
      <c r="DS42" s="279"/>
      <c r="DT42" s="279"/>
      <c r="DU42" s="279"/>
      <c r="DV42" s="279"/>
      <c r="DW42" s="279"/>
      <c r="DX42" s="279"/>
      <c r="DY42" s="279"/>
      <c r="DZ42" s="279"/>
      <c r="EA42" s="279"/>
      <c r="EB42" s="279"/>
      <c r="EC42" s="279"/>
      <c r="ED42" s="279"/>
      <c r="EE42" s="279"/>
      <c r="EF42" s="279"/>
      <c r="EG42" s="279"/>
      <c r="EH42" s="279"/>
      <c r="EI42" s="279"/>
      <c r="EJ42" s="279"/>
      <c r="EK42" s="279"/>
      <c r="EL42" s="279"/>
      <c r="EM42" s="279"/>
      <c r="EN42" s="279"/>
      <c r="EO42" s="279"/>
      <c r="EP42" s="279"/>
      <c r="EQ42" s="279"/>
      <c r="ER42" s="279"/>
      <c r="ES42" s="279"/>
      <c r="ET42" s="279"/>
      <c r="EU42" s="279"/>
      <c r="EV42" s="279"/>
      <c r="EW42" s="279"/>
      <c r="EX42" s="279"/>
      <c r="EY42" s="279"/>
      <c r="EZ42" s="279"/>
      <c r="FA42" s="279"/>
      <c r="FB42" s="279"/>
      <c r="FC42" s="279"/>
      <c r="FD42" s="279"/>
      <c r="FE42" s="279"/>
      <c r="FF42" s="279"/>
      <c r="FG42" s="279"/>
      <c r="FH42" s="279"/>
      <c r="FI42" s="279"/>
      <c r="FJ42" s="279"/>
      <c r="FK42" s="279"/>
      <c r="FL42" s="279"/>
      <c r="FM42" s="279"/>
      <c r="FN42" s="279"/>
      <c r="FO42" s="279"/>
      <c r="FP42" s="279"/>
      <c r="FQ42" s="279"/>
      <c r="FR42" s="279"/>
      <c r="FS42" s="279"/>
      <c r="FT42" s="279"/>
      <c r="FU42" s="279"/>
      <c r="FV42" s="279"/>
      <c r="FW42" s="279"/>
      <c r="FX42" s="279"/>
      <c r="FY42" s="279"/>
      <c r="FZ42" s="279"/>
      <c r="GA42" s="279"/>
      <c r="GB42" s="279"/>
      <c r="GC42" s="279"/>
      <c r="GD42" s="279"/>
      <c r="GE42" s="279"/>
      <c r="GF42" s="279"/>
      <c r="GG42" s="279"/>
      <c r="GH42" s="279"/>
      <c r="GI42" s="279"/>
      <c r="GJ42" s="279"/>
      <c r="GK42" s="279"/>
      <c r="GL42" s="279"/>
      <c r="GM42" s="279"/>
      <c r="GN42" s="279"/>
      <c r="GO42" s="279"/>
      <c r="GP42" s="279"/>
      <c r="GQ42" s="279"/>
      <c r="GR42" s="279"/>
      <c r="GS42" s="279"/>
      <c r="GT42" s="279"/>
      <c r="GU42" s="279"/>
      <c r="GV42" s="279"/>
      <c r="GW42" s="279"/>
      <c r="GX42" s="279"/>
      <c r="GY42" s="279"/>
      <c r="GZ42" s="279"/>
      <c r="HA42" s="279"/>
      <c r="HB42" s="279"/>
      <c r="HC42" s="279"/>
      <c r="HD42" s="279"/>
      <c r="HE42" s="279"/>
      <c r="HF42" s="279"/>
      <c r="HG42" s="279"/>
      <c r="HH42" s="279"/>
      <c r="HI42" s="279"/>
      <c r="HJ42" s="279"/>
      <c r="HK42" s="279"/>
      <c r="HL42" s="279"/>
      <c r="HM42" s="279"/>
      <c r="HN42" s="279"/>
      <c r="HO42" s="279"/>
      <c r="HP42" s="279"/>
      <c r="HQ42" s="279"/>
      <c r="HR42" s="279"/>
      <c r="HS42" s="279"/>
      <c r="HT42" s="279"/>
      <c r="HU42" s="279"/>
      <c r="HV42" s="279"/>
      <c r="HW42" s="279"/>
      <c r="HX42" s="279"/>
      <c r="HY42" s="279"/>
      <c r="HZ42" s="279"/>
      <c r="IA42" s="279"/>
      <c r="IB42" s="279"/>
      <c r="IC42" s="279"/>
      <c r="ID42" s="279"/>
      <c r="IE42" s="279"/>
      <c r="IF42" s="279"/>
      <c r="IG42" s="279"/>
      <c r="IH42" s="279"/>
      <c r="II42" s="279"/>
      <c r="IJ42" s="279"/>
      <c r="IK42" s="279"/>
      <c r="IL42" s="279"/>
      <c r="IM42" s="279"/>
      <c r="IN42" s="279"/>
      <c r="IO42" s="279"/>
      <c r="IP42" s="279"/>
      <c r="IQ42" s="279"/>
      <c r="IR42" s="279"/>
      <c r="IS42" s="279"/>
      <c r="IT42" s="279"/>
      <c r="IU42" s="279"/>
      <c r="IV42" s="279"/>
      <c r="IW42" s="279"/>
      <c r="IX42" s="279"/>
      <c r="IY42" s="279"/>
      <c r="IZ42" s="279"/>
      <c r="JA42" s="279"/>
    </row>
    <row r="43" s="204" customFormat="1" ht="11.75" customHeight="1" spans="1:261">
      <c r="A43" s="240" t="s">
        <v>102</v>
      </c>
      <c r="B43" s="300">
        <f>SUM(B31:B41)</f>
        <v>3094332</v>
      </c>
      <c r="C43" s="300">
        <f>SUM(C31:C41)</f>
        <v>3052792</v>
      </c>
      <c r="D43" s="300">
        <f>SUM(D31:D41)</f>
        <v>3004076</v>
      </c>
      <c r="E43" s="300">
        <f>SUM(E31:E41)</f>
        <v>3414510</v>
      </c>
      <c r="F43" s="300">
        <f>SUM(F31:F41)</f>
        <v>3563007</v>
      </c>
      <c r="G43" s="301">
        <f t="shared" si="0"/>
        <v>104.348998831458</v>
      </c>
      <c r="H43" s="300">
        <f>F43-E43</f>
        <v>148497</v>
      </c>
      <c r="I43" s="301">
        <f>F43/B43*100</f>
        <v>115.146241579766</v>
      </c>
      <c r="J43" s="322">
        <f>F43-B43</f>
        <v>468675</v>
      </c>
      <c r="K43" s="323"/>
      <c r="L43" s="264" t="s">
        <v>103</v>
      </c>
      <c r="M43" s="300">
        <f t="shared" ref="M43:P43" si="18">SUM(M31:M41)</f>
        <v>3094332</v>
      </c>
      <c r="N43" s="300">
        <f t="shared" si="18"/>
        <v>3004076</v>
      </c>
      <c r="O43" s="300">
        <f t="shared" si="18"/>
        <v>3414510</v>
      </c>
      <c r="P43" s="300">
        <f t="shared" si="18"/>
        <v>3563007</v>
      </c>
      <c r="Q43" s="301">
        <f>+P43/O43*100</f>
        <v>104.348998831458</v>
      </c>
      <c r="R43" s="322">
        <f t="shared" si="16"/>
        <v>148497</v>
      </c>
      <c r="S43" s="301">
        <f>P43/M43*100</f>
        <v>115.146241579766</v>
      </c>
      <c r="T43" s="322">
        <f t="shared" si="17"/>
        <v>468675</v>
      </c>
      <c r="U43" s="336"/>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79"/>
      <c r="DA43" s="279"/>
      <c r="DB43" s="279"/>
      <c r="DC43" s="279"/>
      <c r="DD43" s="279"/>
      <c r="DE43" s="279"/>
      <c r="DF43" s="279"/>
      <c r="DG43" s="279"/>
      <c r="DH43" s="279"/>
      <c r="DI43" s="279"/>
      <c r="DJ43" s="279"/>
      <c r="DK43" s="279"/>
      <c r="DL43" s="279"/>
      <c r="DM43" s="279"/>
      <c r="DN43" s="279"/>
      <c r="DO43" s="279"/>
      <c r="DP43" s="279"/>
      <c r="DQ43" s="279"/>
      <c r="DR43" s="279"/>
      <c r="DS43" s="279"/>
      <c r="DT43" s="279"/>
      <c r="DU43" s="279"/>
      <c r="DV43" s="279"/>
      <c r="DW43" s="279"/>
      <c r="DX43" s="279"/>
      <c r="DY43" s="279"/>
      <c r="DZ43" s="279"/>
      <c r="EA43" s="279"/>
      <c r="EB43" s="279"/>
      <c r="EC43" s="279"/>
      <c r="ED43" s="279"/>
      <c r="EE43" s="279"/>
      <c r="EF43" s="279"/>
      <c r="EG43" s="279"/>
      <c r="EH43" s="279"/>
      <c r="EI43" s="279"/>
      <c r="EJ43" s="279"/>
      <c r="EK43" s="279"/>
      <c r="EL43" s="279"/>
      <c r="EM43" s="279"/>
      <c r="EN43" s="279"/>
      <c r="EO43" s="279"/>
      <c r="EP43" s="279"/>
      <c r="EQ43" s="279"/>
      <c r="ER43" s="279"/>
      <c r="ES43" s="279"/>
      <c r="ET43" s="279"/>
      <c r="EU43" s="279"/>
      <c r="EV43" s="279"/>
      <c r="EW43" s="279"/>
      <c r="EX43" s="279"/>
      <c r="EY43" s="279"/>
      <c r="EZ43" s="279"/>
      <c r="FA43" s="279"/>
      <c r="FB43" s="279"/>
      <c r="FC43" s="279"/>
      <c r="FD43" s="279"/>
      <c r="FE43" s="279"/>
      <c r="FF43" s="279"/>
      <c r="FG43" s="279"/>
      <c r="FH43" s="279"/>
      <c r="FI43" s="279"/>
      <c r="FJ43" s="279"/>
      <c r="FK43" s="279"/>
      <c r="FL43" s="279"/>
      <c r="FM43" s="279"/>
      <c r="FN43" s="279"/>
      <c r="FO43" s="279"/>
      <c r="FP43" s="279"/>
      <c r="FQ43" s="279"/>
      <c r="FR43" s="279"/>
      <c r="FS43" s="279"/>
      <c r="FT43" s="279"/>
      <c r="FU43" s="279"/>
      <c r="FV43" s="279"/>
      <c r="FW43" s="279"/>
      <c r="FX43" s="279"/>
      <c r="FY43" s="279"/>
      <c r="FZ43" s="279"/>
      <c r="GA43" s="279"/>
      <c r="GB43" s="279"/>
      <c r="GC43" s="279"/>
      <c r="GD43" s="279"/>
      <c r="GE43" s="279"/>
      <c r="GF43" s="279"/>
      <c r="GG43" s="279"/>
      <c r="GH43" s="279"/>
      <c r="GI43" s="279"/>
      <c r="GJ43" s="279"/>
      <c r="GK43" s="279"/>
      <c r="GL43" s="279"/>
      <c r="GM43" s="279"/>
      <c r="GN43" s="279"/>
      <c r="GO43" s="279"/>
      <c r="GP43" s="279"/>
      <c r="GQ43" s="279"/>
      <c r="GR43" s="279"/>
      <c r="GS43" s="279"/>
      <c r="GT43" s="279"/>
      <c r="GU43" s="279"/>
      <c r="GV43" s="279"/>
      <c r="GW43" s="279"/>
      <c r="GX43" s="279"/>
      <c r="GY43" s="279"/>
      <c r="GZ43" s="279"/>
      <c r="HA43" s="279"/>
      <c r="HB43" s="279"/>
      <c r="HC43" s="279"/>
      <c r="HD43" s="279"/>
      <c r="HE43" s="279"/>
      <c r="HF43" s="279"/>
      <c r="HG43" s="279"/>
      <c r="HH43" s="279"/>
      <c r="HI43" s="279"/>
      <c r="HJ43" s="279"/>
      <c r="HK43" s="279"/>
      <c r="HL43" s="279"/>
      <c r="HM43" s="279"/>
      <c r="HN43" s="279"/>
      <c r="HO43" s="279"/>
      <c r="HP43" s="279"/>
      <c r="HQ43" s="279"/>
      <c r="HR43" s="279"/>
      <c r="HS43" s="279"/>
      <c r="HT43" s="279"/>
      <c r="HU43" s="279"/>
      <c r="HV43" s="279"/>
      <c r="HW43" s="279"/>
      <c r="HX43" s="279"/>
      <c r="HY43" s="279"/>
      <c r="HZ43" s="279"/>
      <c r="IA43" s="279"/>
      <c r="IB43" s="279"/>
      <c r="IC43" s="279"/>
      <c r="ID43" s="279"/>
      <c r="IE43" s="279"/>
      <c r="IF43" s="279"/>
      <c r="IG43" s="279"/>
      <c r="IH43" s="279"/>
      <c r="II43" s="279"/>
      <c r="IJ43" s="279"/>
      <c r="IK43" s="279"/>
      <c r="IL43" s="279"/>
      <c r="IM43" s="279"/>
      <c r="IN43" s="279"/>
      <c r="IO43" s="279"/>
      <c r="IP43" s="279"/>
      <c r="IQ43" s="279"/>
      <c r="IR43" s="279"/>
      <c r="IS43" s="279"/>
      <c r="IT43" s="279"/>
      <c r="IU43" s="279"/>
      <c r="IV43" s="279"/>
      <c r="IW43" s="279"/>
      <c r="IX43" s="279"/>
      <c r="IY43" s="279"/>
      <c r="IZ43" s="279"/>
      <c r="JA43" s="279"/>
    </row>
    <row r="44" spans="5:20">
      <c r="E44" s="302"/>
      <c r="L44" s="324"/>
      <c r="R44" s="337"/>
      <c r="S44" s="337"/>
      <c r="T44" s="337"/>
    </row>
    <row r="45" spans="16:16">
      <c r="P45" s="325"/>
    </row>
    <row r="48" spans="16:16">
      <c r="P48" s="325"/>
    </row>
  </sheetData>
  <mergeCells count="3">
    <mergeCell ref="A2:U2"/>
    <mergeCell ref="K5:K43"/>
    <mergeCell ref="U5:U43"/>
  </mergeCells>
  <printOptions horizontalCentered="1"/>
  <pageMargins left="0.590277777777778" right="0.590277777777778" top="0.511805555555556" bottom="0.751388888888889" header="0" footer="0.468055555555556"/>
  <pageSetup paperSize="9" scale="93"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Z44"/>
  <sheetViews>
    <sheetView zoomScale="145" zoomScaleNormal="145" topLeftCell="D10" workbookViewId="0">
      <selection activeCell="U19" sqref="U19"/>
    </sheetView>
  </sheetViews>
  <sheetFormatPr defaultColWidth="8.725" defaultRowHeight="13.5"/>
  <cols>
    <col min="1" max="1" width="21.0916666666667" style="205" customWidth="1"/>
    <col min="2" max="2" width="4.90833333333333" style="205" customWidth="1"/>
    <col min="3" max="3" width="4.90833333333333" style="206" customWidth="1"/>
    <col min="4" max="5" width="4.90833333333333" style="207" customWidth="1"/>
    <col min="6" max="6" width="5.45" style="207" customWidth="1"/>
    <col min="7" max="9" width="4.90833333333333" style="208" customWidth="1"/>
    <col min="10" max="10" width="7.18333333333333" style="206" customWidth="1"/>
    <col min="11" max="11" width="21.0916666666667" style="205" customWidth="1"/>
    <col min="12" max="12" width="5.90833333333333" style="205" customWidth="1"/>
    <col min="13" max="13" width="5.90833333333333" style="206" customWidth="1"/>
    <col min="14" max="16" width="5.90833333333333" style="209" customWidth="1"/>
    <col min="17" max="17" width="5.36666666666667" style="206" customWidth="1"/>
    <col min="18" max="19" width="5.09166666666667" style="206" customWidth="1"/>
    <col min="20" max="20" width="9.725" style="206" customWidth="1"/>
    <col min="21" max="21" width="22.725" style="205" customWidth="1"/>
    <col min="22" max="25" width="11.3666666666667" style="205" customWidth="1"/>
    <col min="26" max="26" width="11.6333333333333" style="205"/>
    <col min="27" max="36" width="9" style="205"/>
    <col min="37" max="260" width="8.725" style="205"/>
    <col min="261" max="16384" width="8.725" style="210"/>
  </cols>
  <sheetData>
    <row r="1" s="201" customFormat="1" ht="12" customHeight="1" spans="1:20">
      <c r="A1" s="211" t="s">
        <v>6</v>
      </c>
      <c r="B1" s="212"/>
      <c r="C1" s="212"/>
      <c r="D1" s="212"/>
      <c r="E1" s="212"/>
      <c r="F1" s="212"/>
      <c r="G1" s="212"/>
      <c r="H1" s="212"/>
      <c r="I1" s="212"/>
      <c r="J1" s="212"/>
      <c r="K1" s="212"/>
      <c r="L1" s="212"/>
      <c r="M1" s="212"/>
      <c r="N1" s="212"/>
      <c r="O1" s="212"/>
      <c r="P1" s="212"/>
      <c r="Q1" s="212"/>
      <c r="R1" s="212"/>
      <c r="S1" s="212"/>
      <c r="T1" s="212"/>
    </row>
    <row r="2" s="202" customFormat="1" ht="21" customHeight="1" spans="1:20">
      <c r="A2" s="213" t="s">
        <v>104</v>
      </c>
      <c r="B2" s="213"/>
      <c r="C2" s="213"/>
      <c r="D2" s="213"/>
      <c r="E2" s="213"/>
      <c r="F2" s="213"/>
      <c r="G2" s="213"/>
      <c r="H2" s="213"/>
      <c r="I2" s="213"/>
      <c r="J2" s="213"/>
      <c r="K2" s="213"/>
      <c r="L2" s="213"/>
      <c r="M2" s="213"/>
      <c r="N2" s="213"/>
      <c r="O2" s="213"/>
      <c r="P2" s="213"/>
      <c r="Q2" s="213"/>
      <c r="R2" s="213"/>
      <c r="S2" s="213"/>
      <c r="T2" s="213"/>
    </row>
    <row r="3" s="201" customFormat="1" ht="12" customHeight="1" spans="1:20">
      <c r="A3" s="214"/>
      <c r="B3" s="214"/>
      <c r="C3" s="215"/>
      <c r="D3" s="216"/>
      <c r="E3" s="216"/>
      <c r="F3" s="216"/>
      <c r="G3" s="217"/>
      <c r="H3" s="217"/>
      <c r="I3" s="217"/>
      <c r="J3" s="215"/>
      <c r="K3" s="214"/>
      <c r="L3" s="214"/>
      <c r="M3" s="215"/>
      <c r="N3" s="249"/>
      <c r="O3" s="249"/>
      <c r="P3" s="212"/>
      <c r="Q3" s="266" t="s">
        <v>22</v>
      </c>
      <c r="R3" s="266"/>
      <c r="S3" s="266"/>
      <c r="T3" s="266"/>
    </row>
    <row r="4" s="203" customFormat="1" ht="31" customHeight="1" spans="1:20">
      <c r="A4" s="218" t="s">
        <v>23</v>
      </c>
      <c r="B4" s="219" t="s">
        <v>24</v>
      </c>
      <c r="C4" s="220" t="s">
        <v>26</v>
      </c>
      <c r="D4" s="221" t="s">
        <v>27</v>
      </c>
      <c r="E4" s="221" t="s">
        <v>28</v>
      </c>
      <c r="F4" s="221" t="s">
        <v>29</v>
      </c>
      <c r="G4" s="222" t="s">
        <v>30</v>
      </c>
      <c r="H4" s="221" t="s">
        <v>105</v>
      </c>
      <c r="I4" s="222" t="s">
        <v>106</v>
      </c>
      <c r="J4" s="250" t="s">
        <v>107</v>
      </c>
      <c r="K4" s="251" t="s">
        <v>34</v>
      </c>
      <c r="L4" s="219" t="s">
        <v>24</v>
      </c>
      <c r="M4" s="252" t="s">
        <v>26</v>
      </c>
      <c r="N4" s="221" t="s">
        <v>27</v>
      </c>
      <c r="O4" s="221" t="s">
        <v>28</v>
      </c>
      <c r="P4" s="221" t="s">
        <v>108</v>
      </c>
      <c r="Q4" s="221" t="s">
        <v>109</v>
      </c>
      <c r="R4" s="221" t="s">
        <v>105</v>
      </c>
      <c r="S4" s="221" t="s">
        <v>106</v>
      </c>
      <c r="T4" s="267" t="s">
        <v>107</v>
      </c>
    </row>
    <row r="5" s="204" customFormat="1" ht="20" customHeight="1" spans="1:260">
      <c r="A5" s="223" t="s">
        <v>110</v>
      </c>
      <c r="B5" s="224">
        <v>1181071</v>
      </c>
      <c r="C5" s="224">
        <v>1229172</v>
      </c>
      <c r="D5" s="224">
        <v>1289984</v>
      </c>
      <c r="E5" s="224">
        <v>1270359</v>
      </c>
      <c r="F5" s="225">
        <f t="shared" ref="F5:F13" si="0">+E5/D5*100</f>
        <v>98.4786633012503</v>
      </c>
      <c r="G5" s="226">
        <f t="shared" ref="G5:G13" si="1">+E5-D5</f>
        <v>-19625</v>
      </c>
      <c r="H5" s="225">
        <f t="shared" ref="H5:H13" si="2">E5/B5*100-100</f>
        <v>7.55991807435794</v>
      </c>
      <c r="I5" s="226">
        <f t="shared" ref="I5:I13" si="3">E5-B5</f>
        <v>89288</v>
      </c>
      <c r="J5" s="253" t="s">
        <v>111</v>
      </c>
      <c r="K5" s="254" t="s">
        <v>112</v>
      </c>
      <c r="L5" s="224"/>
      <c r="M5" s="224">
        <v>40</v>
      </c>
      <c r="N5" s="224">
        <v>40</v>
      </c>
      <c r="O5" s="255">
        <v>40</v>
      </c>
      <c r="P5" s="256"/>
      <c r="Q5" s="268">
        <f t="shared" ref="Q5:Q9" si="4">+O5-N5</f>
        <v>0</v>
      </c>
      <c r="R5" s="225"/>
      <c r="S5" s="268">
        <f t="shared" ref="S5:S7" si="5">O5-L5</f>
        <v>40</v>
      </c>
      <c r="T5" s="269" t="s">
        <v>113</v>
      </c>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c r="IO5" s="244"/>
      <c r="IP5" s="244"/>
      <c r="IQ5" s="244"/>
      <c r="IR5" s="244"/>
      <c r="IS5" s="244"/>
      <c r="IT5" s="244"/>
      <c r="IU5" s="244"/>
      <c r="IV5" s="244"/>
      <c r="IW5" s="244"/>
      <c r="IX5" s="244"/>
      <c r="IY5" s="244"/>
      <c r="IZ5" s="244"/>
    </row>
    <row r="6" s="204" customFormat="1" ht="20" customHeight="1" spans="1:260">
      <c r="A6" s="227" t="s">
        <v>114</v>
      </c>
      <c r="B6" s="224">
        <v>1086825</v>
      </c>
      <c r="C6" s="224">
        <v>1150000</v>
      </c>
      <c r="D6" s="224">
        <v>1189576</v>
      </c>
      <c r="E6" s="224">
        <v>1172873</v>
      </c>
      <c r="F6" s="225">
        <f t="shared" si="0"/>
        <v>98.5958862653584</v>
      </c>
      <c r="G6" s="226">
        <f t="shared" si="1"/>
        <v>-16703</v>
      </c>
      <c r="H6" s="225">
        <f t="shared" si="2"/>
        <v>7.91737400225428</v>
      </c>
      <c r="I6" s="226">
        <f t="shared" si="3"/>
        <v>86048</v>
      </c>
      <c r="J6" s="257"/>
      <c r="K6" s="254" t="s">
        <v>115</v>
      </c>
      <c r="L6" s="255"/>
      <c r="M6" s="255"/>
      <c r="N6" s="255"/>
      <c r="O6" s="255"/>
      <c r="P6" s="256"/>
      <c r="Q6" s="270"/>
      <c r="R6" s="225"/>
      <c r="S6" s="268">
        <f t="shared" si="5"/>
        <v>0</v>
      </c>
      <c r="T6" s="271"/>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c r="IO6" s="244"/>
      <c r="IP6" s="244"/>
      <c r="IQ6" s="244"/>
      <c r="IR6" s="244"/>
      <c r="IS6" s="244"/>
      <c r="IT6" s="244"/>
      <c r="IU6" s="244"/>
      <c r="IV6" s="244"/>
      <c r="IW6" s="244"/>
      <c r="IX6" s="244"/>
      <c r="IY6" s="244"/>
      <c r="IZ6" s="244"/>
    </row>
    <row r="7" s="204" customFormat="1" ht="20" customHeight="1" spans="1:260">
      <c r="A7" s="228" t="s">
        <v>116</v>
      </c>
      <c r="B7" s="224"/>
      <c r="C7" s="224"/>
      <c r="D7" s="224"/>
      <c r="E7" s="224"/>
      <c r="F7" s="225"/>
      <c r="G7" s="229"/>
      <c r="H7" s="225"/>
      <c r="I7" s="226">
        <f t="shared" si="3"/>
        <v>0</v>
      </c>
      <c r="J7" s="257"/>
      <c r="K7" s="254" t="s">
        <v>117</v>
      </c>
      <c r="L7" s="224">
        <v>720382</v>
      </c>
      <c r="M7" s="224">
        <v>470420</v>
      </c>
      <c r="N7" s="224">
        <v>644640</v>
      </c>
      <c r="O7" s="224">
        <v>601067</v>
      </c>
      <c r="P7" s="225">
        <f t="shared" ref="P7:P14" si="6">+O7/N7*100</f>
        <v>93.2407235045917</v>
      </c>
      <c r="Q7" s="268">
        <f t="shared" si="4"/>
        <v>-43573</v>
      </c>
      <c r="R7" s="225">
        <f t="shared" ref="R7" si="7">O7/L7*100-100</f>
        <v>-16.5627403238837</v>
      </c>
      <c r="S7" s="268">
        <f t="shared" si="5"/>
        <v>-119315</v>
      </c>
      <c r="T7" s="271"/>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c r="IO7" s="244"/>
      <c r="IP7" s="244"/>
      <c r="IQ7" s="244"/>
      <c r="IR7" s="244"/>
      <c r="IS7" s="244"/>
      <c r="IT7" s="244"/>
      <c r="IU7" s="244"/>
      <c r="IV7" s="244"/>
      <c r="IW7" s="244"/>
      <c r="IX7" s="244"/>
      <c r="IY7" s="244"/>
      <c r="IZ7" s="244"/>
    </row>
    <row r="8" s="204" customFormat="1" ht="20" customHeight="1" spans="1:260">
      <c r="A8" s="228" t="s">
        <v>118</v>
      </c>
      <c r="B8" s="224">
        <v>7</v>
      </c>
      <c r="C8" s="224"/>
      <c r="D8" s="224"/>
      <c r="E8" s="224">
        <v>9</v>
      </c>
      <c r="F8" s="225"/>
      <c r="G8" s="226">
        <f t="shared" si="1"/>
        <v>9</v>
      </c>
      <c r="H8" s="225">
        <f t="shared" si="2"/>
        <v>28.5714285714286</v>
      </c>
      <c r="I8" s="226">
        <f t="shared" si="3"/>
        <v>2</v>
      </c>
      <c r="J8" s="257"/>
      <c r="K8" s="254" t="s">
        <v>119</v>
      </c>
      <c r="L8" s="255"/>
      <c r="M8" s="224"/>
      <c r="N8" s="255"/>
      <c r="O8" s="255"/>
      <c r="P8" s="225"/>
      <c r="Q8" s="270"/>
      <c r="R8" s="225"/>
      <c r="S8" s="270"/>
      <c r="T8" s="271"/>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c r="IO8" s="244"/>
      <c r="IP8" s="244"/>
      <c r="IQ8" s="244"/>
      <c r="IR8" s="244"/>
      <c r="IS8" s="244"/>
      <c r="IT8" s="244"/>
      <c r="IU8" s="244"/>
      <c r="IV8" s="244"/>
      <c r="IW8" s="244"/>
      <c r="IX8" s="244"/>
      <c r="IY8" s="244"/>
      <c r="IZ8" s="244"/>
    </row>
    <row r="9" s="204" customFormat="1" ht="20" customHeight="1" spans="1:260">
      <c r="A9" s="228" t="s">
        <v>120</v>
      </c>
      <c r="B9" s="224">
        <v>46045</v>
      </c>
      <c r="C9" s="224">
        <v>42000</v>
      </c>
      <c r="D9" s="224">
        <v>62000</v>
      </c>
      <c r="E9" s="224">
        <v>62790</v>
      </c>
      <c r="F9" s="225">
        <f t="shared" si="0"/>
        <v>101.274193548387</v>
      </c>
      <c r="G9" s="226">
        <f t="shared" si="1"/>
        <v>790</v>
      </c>
      <c r="H9" s="225">
        <f t="shared" si="2"/>
        <v>36.3665978933652</v>
      </c>
      <c r="I9" s="226">
        <f t="shared" si="3"/>
        <v>16745</v>
      </c>
      <c r="J9" s="257"/>
      <c r="K9" s="254" t="s">
        <v>121</v>
      </c>
      <c r="L9" s="224">
        <v>17966</v>
      </c>
      <c r="M9" s="224">
        <v>2786</v>
      </c>
      <c r="N9" s="224">
        <v>1030</v>
      </c>
      <c r="O9" s="224">
        <v>1030</v>
      </c>
      <c r="P9" s="225">
        <f t="shared" si="6"/>
        <v>100</v>
      </c>
      <c r="Q9" s="268">
        <f t="shared" si="4"/>
        <v>0</v>
      </c>
      <c r="R9" s="225">
        <f t="shared" ref="R9:R13" si="8">O9/L9*100-100</f>
        <v>-94.2669486808416</v>
      </c>
      <c r="S9" s="268">
        <f t="shared" ref="S9:S14" si="9">O9-L9</f>
        <v>-16936</v>
      </c>
      <c r="T9" s="271"/>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c r="IO9" s="244"/>
      <c r="IP9" s="244"/>
      <c r="IQ9" s="244"/>
      <c r="IR9" s="244"/>
      <c r="IS9" s="244"/>
      <c r="IT9" s="244"/>
      <c r="IU9" s="244"/>
      <c r="IV9" s="244"/>
      <c r="IW9" s="244"/>
      <c r="IX9" s="244"/>
      <c r="IY9" s="244"/>
      <c r="IZ9" s="244"/>
    </row>
    <row r="10" s="204" customFormat="1" ht="20" customHeight="1" spans="1:260">
      <c r="A10" s="228" t="s">
        <v>122</v>
      </c>
      <c r="B10" s="224">
        <v>16814</v>
      </c>
      <c r="C10" s="224">
        <v>500</v>
      </c>
      <c r="D10" s="224">
        <v>1736</v>
      </c>
      <c r="E10" s="224">
        <v>1569</v>
      </c>
      <c r="F10" s="225">
        <f t="shared" si="0"/>
        <v>90.3801843317972</v>
      </c>
      <c r="G10" s="226">
        <f t="shared" si="1"/>
        <v>-167</v>
      </c>
      <c r="H10" s="225">
        <f t="shared" si="2"/>
        <v>-90.6684905435946</v>
      </c>
      <c r="I10" s="226">
        <f t="shared" si="3"/>
        <v>-15245</v>
      </c>
      <c r="J10" s="257"/>
      <c r="K10" s="254" t="s">
        <v>123</v>
      </c>
      <c r="L10" s="255"/>
      <c r="M10" s="224"/>
      <c r="N10" s="255"/>
      <c r="O10" s="255"/>
      <c r="P10" s="225"/>
      <c r="Q10" s="270"/>
      <c r="R10" s="225"/>
      <c r="S10" s="270"/>
      <c r="T10" s="271"/>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44"/>
      <c r="GD10" s="244"/>
      <c r="GE10" s="244"/>
      <c r="GF10" s="244"/>
      <c r="GG10" s="244"/>
      <c r="GH10" s="244"/>
      <c r="GI10" s="244"/>
      <c r="GJ10" s="244"/>
      <c r="GK10" s="244"/>
      <c r="GL10" s="244"/>
      <c r="GM10" s="244"/>
      <c r="GN10" s="244"/>
      <c r="GO10" s="244"/>
      <c r="GP10" s="244"/>
      <c r="GQ10" s="244"/>
      <c r="GR10" s="244"/>
      <c r="GS10" s="244"/>
      <c r="GT10" s="244"/>
      <c r="GU10" s="244"/>
      <c r="GV10" s="244"/>
      <c r="GW10" s="244"/>
      <c r="GX10" s="244"/>
      <c r="GY10" s="244"/>
      <c r="GZ10" s="244"/>
      <c r="HA10" s="244"/>
      <c r="HB10" s="244"/>
      <c r="HC10" s="244"/>
      <c r="HD10" s="244"/>
      <c r="HE10" s="244"/>
      <c r="HF10" s="244"/>
      <c r="HG10" s="244"/>
      <c r="HH10" s="244"/>
      <c r="HI10" s="244"/>
      <c r="HJ10" s="244"/>
      <c r="HK10" s="244"/>
      <c r="HL10" s="244"/>
      <c r="HM10" s="244"/>
      <c r="HN10" s="244"/>
      <c r="HO10" s="244"/>
      <c r="HP10" s="244"/>
      <c r="HQ10" s="244"/>
      <c r="HR10" s="244"/>
      <c r="HS10" s="244"/>
      <c r="HT10" s="244"/>
      <c r="HU10" s="244"/>
      <c r="HV10" s="244"/>
      <c r="HW10" s="244"/>
      <c r="HX10" s="244"/>
      <c r="HY10" s="244"/>
      <c r="HZ10" s="244"/>
      <c r="IA10" s="244"/>
      <c r="IB10" s="244"/>
      <c r="IC10" s="244"/>
      <c r="ID10" s="244"/>
      <c r="IE10" s="244"/>
      <c r="IF10" s="244"/>
      <c r="IG10" s="244"/>
      <c r="IH10" s="244"/>
      <c r="II10" s="244"/>
      <c r="IJ10" s="244"/>
      <c r="IK10" s="244"/>
      <c r="IL10" s="244"/>
      <c r="IM10" s="244"/>
      <c r="IN10" s="244"/>
      <c r="IO10" s="244"/>
      <c r="IP10" s="244"/>
      <c r="IQ10" s="244"/>
      <c r="IR10" s="244"/>
      <c r="IS10" s="244"/>
      <c r="IT10" s="244"/>
      <c r="IU10" s="244"/>
      <c r="IV10" s="244"/>
      <c r="IW10" s="244"/>
      <c r="IX10" s="244"/>
      <c r="IY10" s="244"/>
      <c r="IZ10" s="244"/>
    </row>
    <row r="11" s="204" customFormat="1" ht="20" customHeight="1" spans="1:260">
      <c r="A11" s="228" t="s">
        <v>124</v>
      </c>
      <c r="B11" s="224">
        <v>18706</v>
      </c>
      <c r="C11" s="224">
        <v>25000</v>
      </c>
      <c r="D11" s="224">
        <v>25000</v>
      </c>
      <c r="E11" s="224">
        <v>24988</v>
      </c>
      <c r="F11" s="225">
        <f t="shared" si="0"/>
        <v>99.952</v>
      </c>
      <c r="G11" s="226">
        <f t="shared" si="1"/>
        <v>-12</v>
      </c>
      <c r="H11" s="225">
        <f t="shared" si="2"/>
        <v>33.5828076552978</v>
      </c>
      <c r="I11" s="226">
        <f t="shared" si="3"/>
        <v>6282</v>
      </c>
      <c r="J11" s="257"/>
      <c r="K11" s="254" t="s">
        <v>125</v>
      </c>
      <c r="L11" s="255"/>
      <c r="M11" s="255"/>
      <c r="N11" s="255"/>
      <c r="O11" s="255"/>
      <c r="P11" s="225"/>
      <c r="Q11" s="270"/>
      <c r="R11" s="225"/>
      <c r="S11" s="270"/>
      <c r="T11" s="271"/>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c r="IO11" s="244"/>
      <c r="IP11" s="244"/>
      <c r="IQ11" s="244"/>
      <c r="IR11" s="244"/>
      <c r="IS11" s="244"/>
      <c r="IT11" s="244"/>
      <c r="IU11" s="244"/>
      <c r="IV11" s="244"/>
      <c r="IW11" s="244"/>
      <c r="IX11" s="244"/>
      <c r="IY11" s="244"/>
      <c r="IZ11" s="244"/>
    </row>
    <row r="12" s="204" customFormat="1" ht="20" customHeight="1" spans="1:260">
      <c r="A12" s="228" t="s">
        <v>126</v>
      </c>
      <c r="B12" s="224">
        <v>11550</v>
      </c>
      <c r="C12" s="224">
        <v>10298</v>
      </c>
      <c r="D12" s="224">
        <v>10298</v>
      </c>
      <c r="E12" s="224">
        <v>7860</v>
      </c>
      <c r="F12" s="225">
        <f t="shared" si="0"/>
        <v>76.3255000971062</v>
      </c>
      <c r="G12" s="226">
        <f t="shared" si="1"/>
        <v>-2438</v>
      </c>
      <c r="H12" s="225">
        <f t="shared" si="2"/>
        <v>-31.948051948052</v>
      </c>
      <c r="I12" s="226">
        <f t="shared" si="3"/>
        <v>-3690</v>
      </c>
      <c r="J12" s="257"/>
      <c r="K12" s="254" t="s">
        <v>127</v>
      </c>
      <c r="L12" s="224">
        <v>28746</v>
      </c>
      <c r="M12" s="224">
        <v>42209</v>
      </c>
      <c r="N12" s="224">
        <v>42390</v>
      </c>
      <c r="O12" s="224">
        <v>36854</v>
      </c>
      <c r="P12" s="225">
        <f t="shared" si="6"/>
        <v>86.9403161122906</v>
      </c>
      <c r="Q12" s="268">
        <f t="shared" ref="Q12:Q14" si="10">+O12-N12</f>
        <v>-5536</v>
      </c>
      <c r="R12" s="225">
        <f t="shared" si="8"/>
        <v>28.2056633966465</v>
      </c>
      <c r="S12" s="268">
        <f t="shared" si="9"/>
        <v>8108</v>
      </c>
      <c r="T12" s="271"/>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c r="IO12" s="244"/>
      <c r="IP12" s="244"/>
      <c r="IQ12" s="244"/>
      <c r="IR12" s="244"/>
      <c r="IS12" s="244"/>
      <c r="IT12" s="244"/>
      <c r="IU12" s="244"/>
      <c r="IV12" s="244"/>
      <c r="IW12" s="244"/>
      <c r="IX12" s="244"/>
      <c r="IY12" s="244"/>
      <c r="IZ12" s="244"/>
    </row>
    <row r="13" s="204" customFormat="1" ht="20" customHeight="1" spans="1:260">
      <c r="A13" s="228" t="s">
        <v>128</v>
      </c>
      <c r="B13" s="224">
        <v>1124</v>
      </c>
      <c r="C13" s="224">
        <f>C5-SUM(C6:C12)</f>
        <v>1374</v>
      </c>
      <c r="D13" s="224">
        <v>1374</v>
      </c>
      <c r="E13" s="224">
        <f>E5-SUM(E6:E12)</f>
        <v>270</v>
      </c>
      <c r="F13" s="225">
        <f t="shared" si="0"/>
        <v>19.6506550218341</v>
      </c>
      <c r="G13" s="226">
        <f t="shared" si="1"/>
        <v>-1104</v>
      </c>
      <c r="H13" s="225">
        <f t="shared" si="2"/>
        <v>-75.9786476868327</v>
      </c>
      <c r="I13" s="226">
        <f t="shared" si="3"/>
        <v>-854</v>
      </c>
      <c r="J13" s="257"/>
      <c r="K13" s="254" t="s">
        <v>129</v>
      </c>
      <c r="L13" s="224">
        <v>227886</v>
      </c>
      <c r="M13" s="224">
        <v>246923</v>
      </c>
      <c r="N13" s="224">
        <v>366592</v>
      </c>
      <c r="O13" s="224">
        <v>409134</v>
      </c>
      <c r="P13" s="225">
        <f t="shared" si="6"/>
        <v>111.604726780726</v>
      </c>
      <c r="Q13" s="268">
        <f t="shared" si="10"/>
        <v>42542</v>
      </c>
      <c r="R13" s="225">
        <f t="shared" si="8"/>
        <v>79.5345040941523</v>
      </c>
      <c r="S13" s="268">
        <f t="shared" si="9"/>
        <v>181248</v>
      </c>
      <c r="T13" s="271"/>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c r="IO13" s="244"/>
      <c r="IP13" s="244"/>
      <c r="IQ13" s="244"/>
      <c r="IR13" s="244"/>
      <c r="IS13" s="244"/>
      <c r="IT13" s="244"/>
      <c r="IU13" s="244"/>
      <c r="IV13" s="244"/>
      <c r="IW13" s="244"/>
      <c r="IX13" s="244"/>
      <c r="IY13" s="244"/>
      <c r="IZ13" s="244"/>
    </row>
    <row r="14" s="204" customFormat="1" ht="20" customHeight="1" spans="1:260">
      <c r="A14" s="228"/>
      <c r="B14" s="224"/>
      <c r="C14" s="224"/>
      <c r="D14" s="224"/>
      <c r="E14" s="224"/>
      <c r="F14" s="225"/>
      <c r="G14" s="226"/>
      <c r="H14" s="225"/>
      <c r="I14" s="226"/>
      <c r="J14" s="257"/>
      <c r="K14" s="254" t="s">
        <v>130</v>
      </c>
      <c r="L14" s="224"/>
      <c r="M14" s="224"/>
      <c r="N14" s="224">
        <v>68585</v>
      </c>
      <c r="O14" s="224">
        <v>69427</v>
      </c>
      <c r="P14" s="225">
        <f t="shared" si="6"/>
        <v>101.227673689582</v>
      </c>
      <c r="Q14" s="268">
        <f t="shared" si="10"/>
        <v>842</v>
      </c>
      <c r="R14" s="225"/>
      <c r="S14" s="268">
        <f t="shared" si="9"/>
        <v>69427</v>
      </c>
      <c r="T14" s="271"/>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c r="IO14" s="244"/>
      <c r="IP14" s="244"/>
      <c r="IQ14" s="244"/>
      <c r="IR14" s="244"/>
      <c r="IS14" s="244"/>
      <c r="IT14" s="244"/>
      <c r="IU14" s="244"/>
      <c r="IV14" s="244"/>
      <c r="IW14" s="244"/>
      <c r="IX14" s="244"/>
      <c r="IY14" s="244"/>
      <c r="IZ14" s="244"/>
    </row>
    <row r="15" s="204" customFormat="1" ht="20" customHeight="1" spans="1:260">
      <c r="A15" s="230"/>
      <c r="B15" s="224"/>
      <c r="C15" s="224"/>
      <c r="D15" s="224"/>
      <c r="E15" s="224"/>
      <c r="F15" s="231"/>
      <c r="G15" s="229"/>
      <c r="H15" s="231"/>
      <c r="I15" s="229"/>
      <c r="J15" s="257"/>
      <c r="K15" s="254"/>
      <c r="L15" s="224"/>
      <c r="M15" s="224"/>
      <c r="N15" s="224"/>
      <c r="O15" s="224"/>
      <c r="P15" s="225"/>
      <c r="Q15" s="268"/>
      <c r="R15" s="225"/>
      <c r="S15" s="270"/>
      <c r="T15" s="271"/>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c r="IO15" s="244"/>
      <c r="IP15" s="244"/>
      <c r="IQ15" s="244"/>
      <c r="IR15" s="244"/>
      <c r="IS15" s="244"/>
      <c r="IT15" s="244"/>
      <c r="IU15" s="244"/>
      <c r="IV15" s="244"/>
      <c r="IW15" s="244"/>
      <c r="IX15" s="244"/>
      <c r="IY15" s="244"/>
      <c r="IZ15" s="244"/>
    </row>
    <row r="16" s="204" customFormat="1" ht="20" customHeight="1" spans="1:260">
      <c r="A16" s="232"/>
      <c r="B16" s="224"/>
      <c r="C16" s="224"/>
      <c r="D16" s="224"/>
      <c r="E16" s="224"/>
      <c r="F16" s="231"/>
      <c r="G16" s="229"/>
      <c r="H16" s="231"/>
      <c r="I16" s="229"/>
      <c r="J16" s="257"/>
      <c r="K16" s="254"/>
      <c r="L16" s="224"/>
      <c r="M16" s="224"/>
      <c r="N16" s="224"/>
      <c r="O16" s="224"/>
      <c r="P16" s="225"/>
      <c r="Q16" s="270"/>
      <c r="R16" s="225"/>
      <c r="S16" s="270"/>
      <c r="T16" s="271"/>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c r="IK16" s="244"/>
      <c r="IL16" s="244"/>
      <c r="IM16" s="244"/>
      <c r="IN16" s="244"/>
      <c r="IO16" s="244"/>
      <c r="IP16" s="244"/>
      <c r="IQ16" s="244"/>
      <c r="IR16" s="244"/>
      <c r="IS16" s="244"/>
      <c r="IT16" s="244"/>
      <c r="IU16" s="244"/>
      <c r="IV16" s="244"/>
      <c r="IW16" s="244"/>
      <c r="IX16" s="244"/>
      <c r="IY16" s="244"/>
      <c r="IZ16" s="244"/>
    </row>
    <row r="17" s="204" customFormat="1" ht="20" customHeight="1" spans="1:260">
      <c r="A17" s="233" t="s">
        <v>81</v>
      </c>
      <c r="B17" s="224">
        <v>1181071</v>
      </c>
      <c r="C17" s="224">
        <v>1229172</v>
      </c>
      <c r="D17" s="224">
        <v>1289984</v>
      </c>
      <c r="E17" s="224">
        <v>1270359</v>
      </c>
      <c r="F17" s="225">
        <f>+E17/D17*100</f>
        <v>98.4786633012503</v>
      </c>
      <c r="G17" s="226">
        <f t="shared" ref="G17:G20" si="11">+E17-D17</f>
        <v>-19625</v>
      </c>
      <c r="H17" s="225">
        <f>E17/B17*100-100</f>
        <v>7.55991807435794</v>
      </c>
      <c r="I17" s="226">
        <f t="shared" ref="I17:I23" si="12">E17-B17</f>
        <v>89288</v>
      </c>
      <c r="J17" s="257"/>
      <c r="K17" s="258" t="s">
        <v>82</v>
      </c>
      <c r="L17" s="224">
        <v>994980</v>
      </c>
      <c r="M17" s="224">
        <v>762378</v>
      </c>
      <c r="N17" s="224">
        <v>1123277</v>
      </c>
      <c r="O17" s="224">
        <v>1117552</v>
      </c>
      <c r="P17" s="225">
        <f>+O17/N17*100</f>
        <v>99.4903305239936</v>
      </c>
      <c r="Q17" s="268">
        <f t="shared" ref="Q17:Q20" si="13">+O17-N17</f>
        <v>-5725</v>
      </c>
      <c r="R17" s="225">
        <f>O17/L17*100-100</f>
        <v>12.3190415887757</v>
      </c>
      <c r="S17" s="268">
        <f t="shared" ref="S17:S23" si="14">O17-L17</f>
        <v>122572</v>
      </c>
      <c r="T17" s="271"/>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c r="IO17" s="244"/>
      <c r="IP17" s="244"/>
      <c r="IQ17" s="244"/>
      <c r="IR17" s="244"/>
      <c r="IS17" s="244"/>
      <c r="IT17" s="244"/>
      <c r="IU17" s="244"/>
      <c r="IV17" s="244"/>
      <c r="IW17" s="244"/>
      <c r="IX17" s="244"/>
      <c r="IY17" s="244"/>
      <c r="IZ17" s="244"/>
    </row>
    <row r="18" s="204" customFormat="1" ht="20" customHeight="1" spans="1:260">
      <c r="A18" s="234"/>
      <c r="B18" s="224"/>
      <c r="C18" s="224"/>
      <c r="D18" s="224"/>
      <c r="E18" s="224"/>
      <c r="F18" s="225"/>
      <c r="G18" s="226"/>
      <c r="H18" s="225"/>
      <c r="I18" s="229"/>
      <c r="J18" s="257"/>
      <c r="K18" s="254" t="s">
        <v>85</v>
      </c>
      <c r="L18" s="224">
        <v>292183</v>
      </c>
      <c r="M18" s="224">
        <v>271434</v>
      </c>
      <c r="N18" s="224">
        <v>506126</v>
      </c>
      <c r="O18" s="224">
        <v>504118</v>
      </c>
      <c r="P18" s="225"/>
      <c r="Q18" s="268">
        <f t="shared" si="13"/>
        <v>-2008</v>
      </c>
      <c r="R18" s="225"/>
      <c r="S18" s="268">
        <f t="shared" si="14"/>
        <v>211935</v>
      </c>
      <c r="T18" s="271"/>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c r="IO18" s="244"/>
      <c r="IP18" s="244"/>
      <c r="IQ18" s="244"/>
      <c r="IR18" s="244"/>
      <c r="IS18" s="244"/>
      <c r="IT18" s="244"/>
      <c r="IU18" s="244"/>
      <c r="IV18" s="244"/>
      <c r="IW18" s="244"/>
      <c r="IX18" s="244"/>
      <c r="IY18" s="244"/>
      <c r="IZ18" s="244"/>
    </row>
    <row r="19" s="204" customFormat="1" ht="20" customHeight="1" spans="1:260">
      <c r="A19" s="234" t="s">
        <v>86</v>
      </c>
      <c r="B19" s="224">
        <v>12855</v>
      </c>
      <c r="C19" s="224">
        <v>9524</v>
      </c>
      <c r="D19" s="224">
        <v>218824</v>
      </c>
      <c r="E19" s="224">
        <v>227981</v>
      </c>
      <c r="F19" s="225"/>
      <c r="G19" s="226">
        <f t="shared" si="11"/>
        <v>9157</v>
      </c>
      <c r="H19" s="225"/>
      <c r="I19" s="226">
        <f t="shared" si="12"/>
        <v>215126</v>
      </c>
      <c r="J19" s="257"/>
      <c r="K19" s="254" t="s">
        <v>83</v>
      </c>
      <c r="L19" s="224">
        <v>1827</v>
      </c>
      <c r="M19" s="224"/>
      <c r="N19" s="224"/>
      <c r="O19" s="224">
        <v>18354</v>
      </c>
      <c r="P19" s="225"/>
      <c r="Q19" s="268">
        <f t="shared" si="13"/>
        <v>18354</v>
      </c>
      <c r="R19" s="225"/>
      <c r="S19" s="268">
        <f t="shared" si="14"/>
        <v>16527</v>
      </c>
      <c r="T19" s="271"/>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c r="IO19" s="244"/>
      <c r="IP19" s="244"/>
      <c r="IQ19" s="244"/>
      <c r="IR19" s="244"/>
      <c r="IS19" s="244"/>
      <c r="IT19" s="244"/>
      <c r="IU19" s="244"/>
      <c r="IV19" s="244"/>
      <c r="IW19" s="244"/>
      <c r="IX19" s="244"/>
      <c r="IY19" s="244"/>
      <c r="IZ19" s="244"/>
    </row>
    <row r="20" s="204" customFormat="1" ht="20" customHeight="1" spans="1:260">
      <c r="A20" s="234" t="s">
        <v>88</v>
      </c>
      <c r="B20" s="224">
        <v>755800</v>
      </c>
      <c r="C20" s="224">
        <v>840206</v>
      </c>
      <c r="D20" s="224">
        <v>1183206</v>
      </c>
      <c r="E20" s="224">
        <v>1183206</v>
      </c>
      <c r="F20" s="225"/>
      <c r="G20" s="226">
        <f t="shared" si="11"/>
        <v>0</v>
      </c>
      <c r="H20" s="225"/>
      <c r="I20" s="226">
        <f t="shared" si="12"/>
        <v>427406</v>
      </c>
      <c r="J20" s="257"/>
      <c r="K20" s="254" t="s">
        <v>87</v>
      </c>
      <c r="L20" s="224">
        <v>328000</v>
      </c>
      <c r="M20" s="224">
        <v>545500</v>
      </c>
      <c r="N20" s="224">
        <v>614500</v>
      </c>
      <c r="O20" s="224">
        <v>614500</v>
      </c>
      <c r="P20" s="225"/>
      <c r="Q20" s="268">
        <f t="shared" si="13"/>
        <v>0</v>
      </c>
      <c r="R20" s="225"/>
      <c r="S20" s="268">
        <f t="shared" si="14"/>
        <v>286500</v>
      </c>
      <c r="T20" s="271"/>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c r="IO20" s="244"/>
      <c r="IP20" s="244"/>
      <c r="IQ20" s="244"/>
      <c r="IR20" s="244"/>
      <c r="IS20" s="244"/>
      <c r="IT20" s="244"/>
      <c r="IU20" s="244"/>
      <c r="IV20" s="244"/>
      <c r="IW20" s="244"/>
      <c r="IX20" s="244"/>
      <c r="IY20" s="244"/>
      <c r="IZ20" s="244"/>
    </row>
    <row r="21" s="204" customFormat="1" ht="20" customHeight="1" spans="1:260">
      <c r="A21" s="234" t="s">
        <v>94</v>
      </c>
      <c r="B21" s="224"/>
      <c r="C21" s="224"/>
      <c r="D21" s="224"/>
      <c r="E21" s="224">
        <v>5274</v>
      </c>
      <c r="F21" s="225"/>
      <c r="G21" s="229"/>
      <c r="H21" s="225"/>
      <c r="I21" s="226">
        <f t="shared" si="12"/>
        <v>5274</v>
      </c>
      <c r="J21" s="257"/>
      <c r="K21" s="254" t="s">
        <v>131</v>
      </c>
      <c r="L21" s="224"/>
      <c r="M21" s="224">
        <v>14440</v>
      </c>
      <c r="N21" s="224">
        <v>14355</v>
      </c>
      <c r="O21" s="224">
        <v>14440</v>
      </c>
      <c r="P21" s="225"/>
      <c r="Q21" s="270"/>
      <c r="R21" s="225"/>
      <c r="S21" s="268">
        <f t="shared" si="14"/>
        <v>14440</v>
      </c>
      <c r="T21" s="271"/>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c r="IO21" s="244"/>
      <c r="IP21" s="244"/>
      <c r="IQ21" s="244"/>
      <c r="IR21" s="244"/>
      <c r="IS21" s="244"/>
      <c r="IT21" s="244"/>
      <c r="IU21" s="244"/>
      <c r="IV21" s="244"/>
      <c r="IW21" s="244"/>
      <c r="IX21" s="244"/>
      <c r="IY21" s="244"/>
      <c r="IZ21" s="244"/>
    </row>
    <row r="22" s="204" customFormat="1" ht="20" customHeight="1" spans="1:260">
      <c r="A22" s="235" t="s">
        <v>92</v>
      </c>
      <c r="B22" s="224">
        <v>7086</v>
      </c>
      <c r="C22" s="224">
        <v>17209</v>
      </c>
      <c r="D22" s="224">
        <v>17305</v>
      </c>
      <c r="E22" s="224">
        <v>13548</v>
      </c>
      <c r="F22" s="225"/>
      <c r="G22" s="226">
        <f>+E22-D22</f>
        <v>-3757</v>
      </c>
      <c r="H22" s="225"/>
      <c r="I22" s="226">
        <f t="shared" si="12"/>
        <v>6462</v>
      </c>
      <c r="J22" s="257"/>
      <c r="K22" s="254" t="s">
        <v>101</v>
      </c>
      <c r="L22" s="224">
        <v>417833</v>
      </c>
      <c r="M22" s="224">
        <v>516262</v>
      </c>
      <c r="N22" s="224">
        <v>444994</v>
      </c>
      <c r="O22" s="224">
        <v>443983</v>
      </c>
      <c r="P22" s="225"/>
      <c r="Q22" s="268">
        <f t="shared" ref="Q22:Q25" si="15">+O22-N22</f>
        <v>-1011</v>
      </c>
      <c r="R22" s="225"/>
      <c r="S22" s="268">
        <f t="shared" si="14"/>
        <v>26150</v>
      </c>
      <c r="T22" s="271"/>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c r="IO22" s="244"/>
      <c r="IP22" s="244"/>
      <c r="IQ22" s="244"/>
      <c r="IR22" s="244"/>
      <c r="IS22" s="244"/>
      <c r="IT22" s="244"/>
      <c r="IU22" s="244"/>
      <c r="IV22" s="244"/>
      <c r="IW22" s="244"/>
      <c r="IX22" s="244"/>
      <c r="IY22" s="244"/>
      <c r="IZ22" s="244"/>
    </row>
    <row r="23" s="204" customFormat="1" ht="20" customHeight="1" spans="1:260">
      <c r="A23" s="235" t="s">
        <v>132</v>
      </c>
      <c r="B23" s="224">
        <v>91914</v>
      </c>
      <c r="C23" s="224">
        <v>13903</v>
      </c>
      <c r="D23" s="224">
        <v>13903</v>
      </c>
      <c r="E23" s="224">
        <v>13903</v>
      </c>
      <c r="F23" s="225"/>
      <c r="G23" s="226"/>
      <c r="H23" s="225"/>
      <c r="I23" s="226">
        <f t="shared" si="12"/>
        <v>-78011</v>
      </c>
      <c r="J23" s="257"/>
      <c r="K23" s="259" t="s">
        <v>133</v>
      </c>
      <c r="L23" s="224">
        <v>13903</v>
      </c>
      <c r="M23" s="224"/>
      <c r="N23" s="255">
        <v>19970</v>
      </c>
      <c r="O23" s="224">
        <v>1324</v>
      </c>
      <c r="P23" s="225"/>
      <c r="Q23" s="268">
        <f t="shared" si="15"/>
        <v>-18646</v>
      </c>
      <c r="R23" s="225"/>
      <c r="S23" s="268">
        <f t="shared" si="14"/>
        <v>-12579</v>
      </c>
      <c r="T23" s="271"/>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c r="IO23" s="244"/>
      <c r="IP23" s="244"/>
      <c r="IQ23" s="244"/>
      <c r="IR23" s="244"/>
      <c r="IS23" s="244"/>
      <c r="IT23" s="244"/>
      <c r="IU23" s="244"/>
      <c r="IV23" s="244"/>
      <c r="IW23" s="244"/>
      <c r="IX23" s="244"/>
      <c r="IY23" s="244"/>
      <c r="IZ23" s="244"/>
    </row>
    <row r="24" s="204" customFormat="1" ht="20" customHeight="1" spans="1:260">
      <c r="A24" s="236"/>
      <c r="B24" s="237"/>
      <c r="C24" s="237"/>
      <c r="D24" s="237"/>
      <c r="E24" s="237"/>
      <c r="F24" s="238"/>
      <c r="G24" s="239"/>
      <c r="H24" s="238"/>
      <c r="I24" s="260"/>
      <c r="J24" s="257"/>
      <c r="K24" s="261"/>
      <c r="L24" s="237"/>
      <c r="M24" s="237"/>
      <c r="N24" s="262"/>
      <c r="O24" s="237"/>
      <c r="P24" s="238"/>
      <c r="Q24" s="272"/>
      <c r="R24" s="238"/>
      <c r="S24" s="273"/>
      <c r="T24" s="271"/>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c r="IO24" s="244"/>
      <c r="IP24" s="244"/>
      <c r="IQ24" s="244"/>
      <c r="IR24" s="244"/>
      <c r="IS24" s="244"/>
      <c r="IT24" s="244"/>
      <c r="IU24" s="244"/>
      <c r="IV24" s="244"/>
      <c r="IW24" s="244"/>
      <c r="IX24" s="244"/>
      <c r="IY24" s="244"/>
      <c r="IZ24" s="244"/>
    </row>
    <row r="25" s="204" customFormat="1" ht="20" customHeight="1" spans="1:260">
      <c r="A25" s="240" t="s">
        <v>102</v>
      </c>
      <c r="B25" s="241">
        <v>2048726</v>
      </c>
      <c r="C25" s="241">
        <f>SUM(C17:C23)</f>
        <v>2110014</v>
      </c>
      <c r="D25" s="241">
        <f>SUM(D17:D23)</f>
        <v>2723222</v>
      </c>
      <c r="E25" s="241">
        <f>SUM(E17:E23)</f>
        <v>2714271</v>
      </c>
      <c r="F25" s="242">
        <f>+E25/D25*100</f>
        <v>99.6713084720967</v>
      </c>
      <c r="G25" s="243">
        <f>+E25-D25</f>
        <v>-8951</v>
      </c>
      <c r="H25" s="242">
        <f>E25/B25*100-100</f>
        <v>32.4857984913551</v>
      </c>
      <c r="I25" s="243">
        <f>E25-B25</f>
        <v>665545</v>
      </c>
      <c r="J25" s="263"/>
      <c r="K25" s="264" t="s">
        <v>103</v>
      </c>
      <c r="L25" s="241">
        <v>2048726</v>
      </c>
      <c r="M25" s="241">
        <f t="shared" ref="M25:O25" si="16">SUM(M17:M23)</f>
        <v>2110014</v>
      </c>
      <c r="N25" s="241">
        <f t="shared" si="16"/>
        <v>2723222</v>
      </c>
      <c r="O25" s="241">
        <f t="shared" si="16"/>
        <v>2714271</v>
      </c>
      <c r="P25" s="242">
        <f>+O25/N25*100</f>
        <v>99.6713084720967</v>
      </c>
      <c r="Q25" s="274">
        <f t="shared" si="15"/>
        <v>-8951</v>
      </c>
      <c r="R25" s="242">
        <f>O25/L25*100-100</f>
        <v>32.4857984913551</v>
      </c>
      <c r="S25" s="274">
        <f>O25-L25</f>
        <v>665545</v>
      </c>
      <c r="T25" s="275"/>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c r="IO25" s="244"/>
      <c r="IP25" s="244"/>
      <c r="IQ25" s="244"/>
      <c r="IR25" s="244"/>
      <c r="IS25" s="244"/>
      <c r="IT25" s="244"/>
      <c r="IU25" s="244"/>
      <c r="IV25" s="244"/>
      <c r="IW25" s="244"/>
      <c r="IX25" s="244"/>
      <c r="IY25" s="244"/>
      <c r="IZ25" s="244"/>
    </row>
    <row r="26" s="204" customFormat="1" ht="13" customHeight="1" spans="1:260">
      <c r="A26" s="244"/>
      <c r="B26" s="244"/>
      <c r="C26" s="245"/>
      <c r="D26" s="246"/>
      <c r="E26" s="246"/>
      <c r="F26" s="247"/>
      <c r="G26" s="248"/>
      <c r="H26" s="248"/>
      <c r="I26" s="248"/>
      <c r="J26" s="245"/>
      <c r="K26" s="214"/>
      <c r="L26" s="214"/>
      <c r="M26" s="245"/>
      <c r="N26" s="265"/>
      <c r="O26" s="265"/>
      <c r="P26" s="265"/>
      <c r="Q26" s="245"/>
      <c r="R26" s="245"/>
      <c r="S26" s="245"/>
      <c r="T26" s="245"/>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c r="IK26" s="244"/>
      <c r="IL26" s="244"/>
      <c r="IM26" s="244"/>
      <c r="IN26" s="244"/>
      <c r="IO26" s="244"/>
      <c r="IP26" s="244"/>
      <c r="IQ26" s="244"/>
      <c r="IR26" s="244"/>
      <c r="IS26" s="244"/>
      <c r="IT26" s="244"/>
      <c r="IU26" s="244"/>
      <c r="IV26" s="244"/>
      <c r="IW26" s="244"/>
      <c r="IX26" s="244"/>
      <c r="IY26" s="244"/>
      <c r="IZ26" s="244"/>
    </row>
    <row r="27" s="204" customFormat="1" ht="13" customHeight="1" spans="1:260">
      <c r="A27" s="244"/>
      <c r="B27" s="244"/>
      <c r="C27" s="245"/>
      <c r="D27" s="246"/>
      <c r="E27" s="246"/>
      <c r="F27" s="246"/>
      <c r="G27" s="248"/>
      <c r="H27" s="248"/>
      <c r="I27" s="248"/>
      <c r="J27" s="245"/>
      <c r="K27" s="244"/>
      <c r="L27" s="244"/>
      <c r="M27" s="245"/>
      <c r="N27" s="265"/>
      <c r="O27" s="265"/>
      <c r="P27" s="265"/>
      <c r="Q27" s="245"/>
      <c r="R27" s="245"/>
      <c r="S27" s="245"/>
      <c r="T27" s="245"/>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c r="IK27" s="244"/>
      <c r="IL27" s="244"/>
      <c r="IM27" s="244"/>
      <c r="IN27" s="244"/>
      <c r="IO27" s="244"/>
      <c r="IP27" s="244"/>
      <c r="IQ27" s="244"/>
      <c r="IR27" s="244"/>
      <c r="IS27" s="244"/>
      <c r="IT27" s="244"/>
      <c r="IU27" s="244"/>
      <c r="IV27" s="244"/>
      <c r="IW27" s="244"/>
      <c r="IX27" s="244"/>
      <c r="IY27" s="244"/>
      <c r="IZ27" s="244"/>
    </row>
    <row r="28" s="204" customFormat="1" ht="13" customHeight="1" spans="1:260">
      <c r="A28" s="244"/>
      <c r="B28" s="244"/>
      <c r="C28" s="245"/>
      <c r="D28" s="246"/>
      <c r="E28" s="246"/>
      <c r="F28" s="246"/>
      <c r="G28" s="248"/>
      <c r="H28" s="248"/>
      <c r="I28" s="248"/>
      <c r="J28" s="245"/>
      <c r="K28" s="244"/>
      <c r="L28" s="244"/>
      <c r="M28" s="245"/>
      <c r="N28" s="265"/>
      <c r="O28" s="265"/>
      <c r="P28" s="265"/>
      <c r="Q28" s="245"/>
      <c r="R28" s="245"/>
      <c r="S28" s="245"/>
      <c r="T28" s="245"/>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c r="IK28" s="244"/>
      <c r="IL28" s="244"/>
      <c r="IM28" s="244"/>
      <c r="IN28" s="244"/>
      <c r="IO28" s="244"/>
      <c r="IP28" s="244"/>
      <c r="IQ28" s="244"/>
      <c r="IR28" s="244"/>
      <c r="IS28" s="244"/>
      <c r="IT28" s="244"/>
      <c r="IU28" s="244"/>
      <c r="IV28" s="244"/>
      <c r="IW28" s="244"/>
      <c r="IX28" s="244"/>
      <c r="IY28" s="244"/>
      <c r="IZ28" s="244"/>
    </row>
    <row r="29" s="204" customFormat="1" ht="13" customHeight="1" spans="1:260">
      <c r="A29" s="244"/>
      <c r="B29" s="244"/>
      <c r="C29" s="245"/>
      <c r="D29" s="246"/>
      <c r="E29" s="246"/>
      <c r="F29" s="246"/>
      <c r="G29" s="248"/>
      <c r="H29" s="248"/>
      <c r="I29" s="248"/>
      <c r="J29" s="245"/>
      <c r="K29" s="244"/>
      <c r="L29" s="244"/>
      <c r="M29" s="245"/>
      <c r="N29" s="265"/>
      <c r="O29" s="265"/>
      <c r="P29" s="265"/>
      <c r="Q29" s="245"/>
      <c r="R29" s="245"/>
      <c r="S29" s="245"/>
      <c r="T29" s="245"/>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c r="IK29" s="244"/>
      <c r="IL29" s="244"/>
      <c r="IM29" s="244"/>
      <c r="IN29" s="244"/>
      <c r="IO29" s="244"/>
      <c r="IP29" s="244"/>
      <c r="IQ29" s="244"/>
      <c r="IR29" s="244"/>
      <c r="IS29" s="244"/>
      <c r="IT29" s="244"/>
      <c r="IU29" s="244"/>
      <c r="IV29" s="244"/>
      <c r="IW29" s="244"/>
      <c r="IX29" s="244"/>
      <c r="IY29" s="244"/>
      <c r="IZ29" s="244"/>
    </row>
    <row r="30" s="204" customFormat="1" ht="13" customHeight="1" spans="1:260">
      <c r="A30" s="244"/>
      <c r="B30" s="244"/>
      <c r="C30" s="245"/>
      <c r="D30" s="246"/>
      <c r="E30" s="246"/>
      <c r="F30" s="246"/>
      <c r="G30" s="248"/>
      <c r="H30" s="248"/>
      <c r="I30" s="248"/>
      <c r="J30" s="245"/>
      <c r="K30" s="244"/>
      <c r="L30" s="244"/>
      <c r="M30" s="245"/>
      <c r="N30" s="265"/>
      <c r="O30" s="265"/>
      <c r="P30" s="265"/>
      <c r="Q30" s="245"/>
      <c r="R30" s="245"/>
      <c r="S30" s="245"/>
      <c r="T30" s="245"/>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c r="IO30" s="244"/>
      <c r="IP30" s="244"/>
      <c r="IQ30" s="244"/>
      <c r="IR30" s="244"/>
      <c r="IS30" s="244"/>
      <c r="IT30" s="244"/>
      <c r="IU30" s="244"/>
      <c r="IV30" s="244"/>
      <c r="IW30" s="244"/>
      <c r="IX30" s="244"/>
      <c r="IY30" s="244"/>
      <c r="IZ30" s="244"/>
    </row>
    <row r="31" s="204" customFormat="1" ht="13" customHeight="1" spans="1:260">
      <c r="A31" s="244"/>
      <c r="B31" s="244"/>
      <c r="C31" s="245"/>
      <c r="D31" s="246"/>
      <c r="E31" s="246"/>
      <c r="F31" s="246"/>
      <c r="G31" s="248"/>
      <c r="H31" s="248"/>
      <c r="I31" s="248"/>
      <c r="J31" s="245"/>
      <c r="K31" s="244"/>
      <c r="L31" s="244"/>
      <c r="M31" s="245"/>
      <c r="N31" s="265"/>
      <c r="O31" s="265"/>
      <c r="P31" s="265"/>
      <c r="Q31" s="245"/>
      <c r="R31" s="245"/>
      <c r="S31" s="245"/>
      <c r="T31" s="245"/>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c r="IO31" s="244"/>
      <c r="IP31" s="244"/>
      <c r="IQ31" s="244"/>
      <c r="IR31" s="244"/>
      <c r="IS31" s="244"/>
      <c r="IT31" s="244"/>
      <c r="IU31" s="244"/>
      <c r="IV31" s="244"/>
      <c r="IW31" s="244"/>
      <c r="IX31" s="244"/>
      <c r="IY31" s="244"/>
      <c r="IZ31" s="244"/>
    </row>
    <row r="32" s="204" customFormat="1" ht="13" customHeight="1" spans="1:260">
      <c r="A32" s="244"/>
      <c r="B32" s="244"/>
      <c r="C32" s="245"/>
      <c r="D32" s="246"/>
      <c r="E32" s="246"/>
      <c r="F32" s="246"/>
      <c r="G32" s="248"/>
      <c r="H32" s="248"/>
      <c r="I32" s="248"/>
      <c r="J32" s="245"/>
      <c r="K32" s="244"/>
      <c r="L32" s="244"/>
      <c r="M32" s="245"/>
      <c r="N32" s="265"/>
      <c r="O32" s="265"/>
      <c r="P32" s="265"/>
      <c r="Q32" s="245"/>
      <c r="R32" s="245"/>
      <c r="S32" s="245"/>
      <c r="T32" s="245"/>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c r="IO32" s="244"/>
      <c r="IP32" s="244"/>
      <c r="IQ32" s="244"/>
      <c r="IR32" s="244"/>
      <c r="IS32" s="244"/>
      <c r="IT32" s="244"/>
      <c r="IU32" s="244"/>
      <c r="IV32" s="244"/>
      <c r="IW32" s="244"/>
      <c r="IX32" s="244"/>
      <c r="IY32" s="244"/>
      <c r="IZ32" s="244"/>
    </row>
    <row r="33" s="204" customFormat="1" ht="13" customHeight="1" spans="1:260">
      <c r="A33" s="244"/>
      <c r="B33" s="244"/>
      <c r="C33" s="245"/>
      <c r="D33" s="246"/>
      <c r="E33" s="246"/>
      <c r="F33" s="246"/>
      <c r="G33" s="248"/>
      <c r="H33" s="248"/>
      <c r="I33" s="248"/>
      <c r="J33" s="245"/>
      <c r="K33" s="244"/>
      <c r="L33" s="244"/>
      <c r="M33" s="245"/>
      <c r="N33" s="265"/>
      <c r="O33" s="265"/>
      <c r="P33" s="265"/>
      <c r="Q33" s="245"/>
      <c r="R33" s="245"/>
      <c r="S33" s="245"/>
      <c r="T33" s="245"/>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c r="IO33" s="244"/>
      <c r="IP33" s="244"/>
      <c r="IQ33" s="244"/>
      <c r="IR33" s="244"/>
      <c r="IS33" s="244"/>
      <c r="IT33" s="244"/>
      <c r="IU33" s="244"/>
      <c r="IV33" s="244"/>
      <c r="IW33" s="244"/>
      <c r="IX33" s="244"/>
      <c r="IY33" s="244"/>
      <c r="IZ33" s="244"/>
    </row>
    <row r="34" s="204" customFormat="1" ht="13" customHeight="1" spans="1:260">
      <c r="A34" s="244"/>
      <c r="B34" s="244"/>
      <c r="C34" s="245"/>
      <c r="D34" s="246"/>
      <c r="E34" s="246"/>
      <c r="F34" s="246"/>
      <c r="G34" s="248"/>
      <c r="H34" s="248"/>
      <c r="I34" s="248"/>
      <c r="J34" s="245"/>
      <c r="K34" s="244"/>
      <c r="L34" s="244"/>
      <c r="M34" s="245"/>
      <c r="N34" s="265"/>
      <c r="O34" s="265"/>
      <c r="P34" s="265"/>
      <c r="Q34" s="245"/>
      <c r="R34" s="245"/>
      <c r="S34" s="245"/>
      <c r="T34" s="245"/>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c r="IK34" s="244"/>
      <c r="IL34" s="244"/>
      <c r="IM34" s="244"/>
      <c r="IN34" s="244"/>
      <c r="IO34" s="244"/>
      <c r="IP34" s="244"/>
      <c r="IQ34" s="244"/>
      <c r="IR34" s="244"/>
      <c r="IS34" s="244"/>
      <c r="IT34" s="244"/>
      <c r="IU34" s="244"/>
      <c r="IV34" s="244"/>
      <c r="IW34" s="244"/>
      <c r="IX34" s="244"/>
      <c r="IY34" s="244"/>
      <c r="IZ34" s="244"/>
    </row>
    <row r="35" s="204" customFormat="1" ht="13" customHeight="1" spans="1:260">
      <c r="A35" s="244"/>
      <c r="B35" s="244"/>
      <c r="C35" s="245"/>
      <c r="D35" s="246"/>
      <c r="E35" s="246"/>
      <c r="F35" s="246"/>
      <c r="G35" s="248"/>
      <c r="H35" s="248"/>
      <c r="I35" s="248"/>
      <c r="J35" s="245"/>
      <c r="K35" s="244"/>
      <c r="L35" s="244"/>
      <c r="M35" s="245"/>
      <c r="N35" s="265"/>
      <c r="O35" s="265"/>
      <c r="P35" s="265"/>
      <c r="Q35" s="245"/>
      <c r="R35" s="245"/>
      <c r="S35" s="245"/>
      <c r="T35" s="245"/>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c r="IK35" s="244"/>
      <c r="IL35" s="244"/>
      <c r="IM35" s="244"/>
      <c r="IN35" s="244"/>
      <c r="IO35" s="244"/>
      <c r="IP35" s="244"/>
      <c r="IQ35" s="244"/>
      <c r="IR35" s="244"/>
      <c r="IS35" s="244"/>
      <c r="IT35" s="244"/>
      <c r="IU35" s="244"/>
      <c r="IV35" s="244"/>
      <c r="IW35" s="244"/>
      <c r="IX35" s="244"/>
      <c r="IY35" s="244"/>
      <c r="IZ35" s="244"/>
    </row>
    <row r="36" s="204" customFormat="1" ht="13" customHeight="1" spans="1:260">
      <c r="A36" s="244"/>
      <c r="B36" s="244"/>
      <c r="C36" s="245"/>
      <c r="D36" s="246"/>
      <c r="E36" s="246"/>
      <c r="F36" s="246"/>
      <c r="G36" s="248"/>
      <c r="H36" s="248"/>
      <c r="I36" s="248"/>
      <c r="J36" s="245"/>
      <c r="K36" s="244"/>
      <c r="L36" s="244"/>
      <c r="M36" s="245"/>
      <c r="N36" s="265"/>
      <c r="O36" s="265"/>
      <c r="P36" s="265"/>
      <c r="Q36" s="245"/>
      <c r="R36" s="245"/>
      <c r="S36" s="245"/>
      <c r="T36" s="245"/>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c r="IK36" s="244"/>
      <c r="IL36" s="244"/>
      <c r="IM36" s="244"/>
      <c r="IN36" s="244"/>
      <c r="IO36" s="244"/>
      <c r="IP36" s="244"/>
      <c r="IQ36" s="244"/>
      <c r="IR36" s="244"/>
      <c r="IS36" s="244"/>
      <c r="IT36" s="244"/>
      <c r="IU36" s="244"/>
      <c r="IV36" s="244"/>
      <c r="IW36" s="244"/>
      <c r="IX36" s="244"/>
      <c r="IY36" s="244"/>
      <c r="IZ36" s="244"/>
    </row>
    <row r="37" s="204" customFormat="1" ht="13" customHeight="1" spans="1:260">
      <c r="A37" s="244"/>
      <c r="B37" s="244"/>
      <c r="C37" s="245"/>
      <c r="D37" s="246"/>
      <c r="E37" s="246"/>
      <c r="F37" s="246"/>
      <c r="G37" s="248"/>
      <c r="H37" s="248"/>
      <c r="I37" s="248"/>
      <c r="J37" s="245"/>
      <c r="K37" s="244"/>
      <c r="L37" s="244"/>
      <c r="M37" s="245"/>
      <c r="N37" s="265"/>
      <c r="O37" s="265"/>
      <c r="P37" s="265"/>
      <c r="Q37" s="245"/>
      <c r="R37" s="245"/>
      <c r="S37" s="245"/>
      <c r="T37" s="245"/>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c r="IK37" s="244"/>
      <c r="IL37" s="244"/>
      <c r="IM37" s="244"/>
      <c r="IN37" s="244"/>
      <c r="IO37" s="244"/>
      <c r="IP37" s="244"/>
      <c r="IQ37" s="244"/>
      <c r="IR37" s="244"/>
      <c r="IS37" s="244"/>
      <c r="IT37" s="244"/>
      <c r="IU37" s="244"/>
      <c r="IV37" s="244"/>
      <c r="IW37" s="244"/>
      <c r="IX37" s="244"/>
      <c r="IY37" s="244"/>
      <c r="IZ37" s="244"/>
    </row>
    <row r="38" s="204" customFormat="1" ht="13" customHeight="1" spans="1:260">
      <c r="A38" s="244"/>
      <c r="B38" s="244"/>
      <c r="C38" s="245"/>
      <c r="D38" s="246"/>
      <c r="E38" s="246"/>
      <c r="F38" s="246"/>
      <c r="G38" s="248"/>
      <c r="H38" s="248"/>
      <c r="I38" s="248"/>
      <c r="J38" s="245"/>
      <c r="K38" s="244"/>
      <c r="L38" s="244"/>
      <c r="M38" s="245"/>
      <c r="N38" s="265"/>
      <c r="O38" s="265"/>
      <c r="P38" s="265"/>
      <c r="Q38" s="245"/>
      <c r="R38" s="245"/>
      <c r="S38" s="245"/>
      <c r="T38" s="245"/>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c r="IK38" s="244"/>
      <c r="IL38" s="244"/>
      <c r="IM38" s="244"/>
      <c r="IN38" s="244"/>
      <c r="IO38" s="244"/>
      <c r="IP38" s="244"/>
      <c r="IQ38" s="244"/>
      <c r="IR38" s="244"/>
      <c r="IS38" s="244"/>
      <c r="IT38" s="244"/>
      <c r="IU38" s="244"/>
      <c r="IV38" s="244"/>
      <c r="IW38" s="244"/>
      <c r="IX38" s="244"/>
      <c r="IY38" s="244"/>
      <c r="IZ38" s="244"/>
    </row>
    <row r="39" s="204" customFormat="1" ht="13" customHeight="1" spans="1:260">
      <c r="A39" s="244"/>
      <c r="B39" s="244"/>
      <c r="C39" s="245"/>
      <c r="D39" s="246"/>
      <c r="E39" s="246"/>
      <c r="F39" s="246"/>
      <c r="G39" s="248"/>
      <c r="H39" s="248"/>
      <c r="I39" s="248"/>
      <c r="J39" s="245"/>
      <c r="K39" s="244"/>
      <c r="L39" s="244"/>
      <c r="M39" s="245"/>
      <c r="N39" s="265"/>
      <c r="O39" s="265"/>
      <c r="P39" s="265"/>
      <c r="Q39" s="245"/>
      <c r="R39" s="245"/>
      <c r="S39" s="245"/>
      <c r="T39" s="245"/>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c r="IK39" s="244"/>
      <c r="IL39" s="244"/>
      <c r="IM39" s="244"/>
      <c r="IN39" s="244"/>
      <c r="IO39" s="244"/>
      <c r="IP39" s="244"/>
      <c r="IQ39" s="244"/>
      <c r="IR39" s="244"/>
      <c r="IS39" s="244"/>
      <c r="IT39" s="244"/>
      <c r="IU39" s="244"/>
      <c r="IV39" s="244"/>
      <c r="IW39" s="244"/>
      <c r="IX39" s="244"/>
      <c r="IY39" s="244"/>
      <c r="IZ39" s="244"/>
    </row>
    <row r="40" s="204" customFormat="1" ht="13" customHeight="1" spans="1:260">
      <c r="A40" s="244"/>
      <c r="B40" s="244"/>
      <c r="C40" s="245"/>
      <c r="D40" s="246"/>
      <c r="E40" s="246"/>
      <c r="F40" s="246"/>
      <c r="G40" s="248"/>
      <c r="H40" s="248"/>
      <c r="I40" s="248"/>
      <c r="J40" s="245"/>
      <c r="K40" s="244"/>
      <c r="L40" s="244"/>
      <c r="M40" s="245"/>
      <c r="N40" s="265"/>
      <c r="O40" s="265"/>
      <c r="P40" s="265"/>
      <c r="Q40" s="245"/>
      <c r="R40" s="245"/>
      <c r="S40" s="245"/>
      <c r="T40" s="245"/>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c r="GS40" s="244"/>
      <c r="GT40" s="244"/>
      <c r="GU40" s="244"/>
      <c r="GV40" s="244"/>
      <c r="GW40" s="244"/>
      <c r="GX40" s="244"/>
      <c r="GY40" s="244"/>
      <c r="GZ40" s="244"/>
      <c r="HA40" s="244"/>
      <c r="HB40" s="244"/>
      <c r="HC40" s="244"/>
      <c r="HD40" s="244"/>
      <c r="HE40" s="244"/>
      <c r="HF40" s="244"/>
      <c r="HG40" s="244"/>
      <c r="HH40" s="244"/>
      <c r="HI40" s="244"/>
      <c r="HJ40" s="244"/>
      <c r="HK40" s="244"/>
      <c r="HL40" s="244"/>
      <c r="HM40" s="244"/>
      <c r="HN40" s="244"/>
      <c r="HO40" s="244"/>
      <c r="HP40" s="244"/>
      <c r="HQ40" s="244"/>
      <c r="HR40" s="244"/>
      <c r="HS40" s="244"/>
      <c r="HT40" s="244"/>
      <c r="HU40" s="244"/>
      <c r="HV40" s="244"/>
      <c r="HW40" s="244"/>
      <c r="HX40" s="244"/>
      <c r="HY40" s="244"/>
      <c r="HZ40" s="244"/>
      <c r="IA40" s="244"/>
      <c r="IB40" s="244"/>
      <c r="IC40" s="244"/>
      <c r="ID40" s="244"/>
      <c r="IE40" s="244"/>
      <c r="IF40" s="244"/>
      <c r="IG40" s="244"/>
      <c r="IH40" s="244"/>
      <c r="II40" s="244"/>
      <c r="IJ40" s="244"/>
      <c r="IK40" s="244"/>
      <c r="IL40" s="244"/>
      <c r="IM40" s="244"/>
      <c r="IN40" s="244"/>
      <c r="IO40" s="244"/>
      <c r="IP40" s="244"/>
      <c r="IQ40" s="244"/>
      <c r="IR40" s="244"/>
      <c r="IS40" s="244"/>
      <c r="IT40" s="244"/>
      <c r="IU40" s="244"/>
      <c r="IV40" s="244"/>
      <c r="IW40" s="244"/>
      <c r="IX40" s="244"/>
      <c r="IY40" s="244"/>
      <c r="IZ40" s="244"/>
    </row>
    <row r="41" s="204" customFormat="1" ht="13" customHeight="1" spans="1:260">
      <c r="A41" s="244"/>
      <c r="B41" s="244"/>
      <c r="C41" s="245"/>
      <c r="D41" s="246"/>
      <c r="E41" s="246"/>
      <c r="F41" s="246"/>
      <c r="G41" s="248"/>
      <c r="H41" s="248"/>
      <c r="I41" s="248"/>
      <c r="J41" s="245"/>
      <c r="K41" s="244"/>
      <c r="L41" s="244"/>
      <c r="M41" s="245"/>
      <c r="N41" s="265"/>
      <c r="O41" s="265"/>
      <c r="P41" s="265"/>
      <c r="Q41" s="245"/>
      <c r="R41" s="245"/>
      <c r="S41" s="245"/>
      <c r="T41" s="245"/>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c r="IK41" s="244"/>
      <c r="IL41" s="244"/>
      <c r="IM41" s="244"/>
      <c r="IN41" s="244"/>
      <c r="IO41" s="244"/>
      <c r="IP41" s="244"/>
      <c r="IQ41" s="244"/>
      <c r="IR41" s="244"/>
      <c r="IS41" s="244"/>
      <c r="IT41" s="244"/>
      <c r="IU41" s="244"/>
      <c r="IV41" s="244"/>
      <c r="IW41" s="244"/>
      <c r="IX41" s="244"/>
      <c r="IY41" s="244"/>
      <c r="IZ41" s="244"/>
    </row>
    <row r="42" s="204" customFormat="1" ht="13" customHeight="1" spans="1:260">
      <c r="A42" s="244"/>
      <c r="B42" s="244"/>
      <c r="C42" s="245"/>
      <c r="D42" s="246"/>
      <c r="E42" s="246"/>
      <c r="F42" s="246"/>
      <c r="G42" s="248"/>
      <c r="H42" s="248"/>
      <c r="I42" s="248"/>
      <c r="J42" s="245"/>
      <c r="K42" s="244"/>
      <c r="L42" s="244"/>
      <c r="M42" s="245"/>
      <c r="N42" s="265"/>
      <c r="O42" s="265"/>
      <c r="P42" s="265"/>
      <c r="Q42" s="245"/>
      <c r="R42" s="245"/>
      <c r="S42" s="245"/>
      <c r="T42" s="245"/>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c r="IK42" s="244"/>
      <c r="IL42" s="244"/>
      <c r="IM42" s="244"/>
      <c r="IN42" s="244"/>
      <c r="IO42" s="244"/>
      <c r="IP42" s="244"/>
      <c r="IQ42" s="244"/>
      <c r="IR42" s="244"/>
      <c r="IS42" s="244"/>
      <c r="IT42" s="244"/>
      <c r="IU42" s="244"/>
      <c r="IV42" s="244"/>
      <c r="IW42" s="244"/>
      <c r="IX42" s="244"/>
      <c r="IY42" s="244"/>
      <c r="IZ42" s="244"/>
    </row>
    <row r="43" s="204" customFormat="1" ht="13" customHeight="1" spans="1:260">
      <c r="A43" s="244"/>
      <c r="B43" s="244"/>
      <c r="C43" s="245"/>
      <c r="D43" s="246"/>
      <c r="E43" s="246"/>
      <c r="F43" s="246"/>
      <c r="G43" s="248"/>
      <c r="H43" s="248"/>
      <c r="I43" s="248"/>
      <c r="J43" s="245"/>
      <c r="K43" s="244"/>
      <c r="L43" s="244"/>
      <c r="M43" s="245"/>
      <c r="N43" s="265"/>
      <c r="O43" s="265"/>
      <c r="P43" s="265"/>
      <c r="Q43" s="245"/>
      <c r="R43" s="245"/>
      <c r="S43" s="245"/>
      <c r="T43" s="245"/>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c r="IK43" s="244"/>
      <c r="IL43" s="244"/>
      <c r="IM43" s="244"/>
      <c r="IN43" s="244"/>
      <c r="IO43" s="244"/>
      <c r="IP43" s="244"/>
      <c r="IQ43" s="244"/>
      <c r="IR43" s="244"/>
      <c r="IS43" s="244"/>
      <c r="IT43" s="244"/>
      <c r="IU43" s="244"/>
      <c r="IV43" s="244"/>
      <c r="IW43" s="244"/>
      <c r="IX43" s="244"/>
      <c r="IY43" s="244"/>
      <c r="IZ43" s="244"/>
    </row>
    <row r="44" s="204" customFormat="1" ht="13" customHeight="1" spans="1:260">
      <c r="A44" s="244"/>
      <c r="B44" s="244"/>
      <c r="C44" s="245"/>
      <c r="D44" s="246"/>
      <c r="E44" s="246"/>
      <c r="F44" s="246"/>
      <c r="G44" s="248"/>
      <c r="H44" s="248"/>
      <c r="I44" s="248"/>
      <c r="J44" s="245"/>
      <c r="K44" s="244"/>
      <c r="L44" s="244"/>
      <c r="M44" s="245"/>
      <c r="N44" s="265"/>
      <c r="O44" s="265"/>
      <c r="P44" s="265"/>
      <c r="Q44" s="245"/>
      <c r="R44" s="245"/>
      <c r="S44" s="245"/>
      <c r="T44" s="245"/>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c r="IK44" s="244"/>
      <c r="IL44" s="244"/>
      <c r="IM44" s="244"/>
      <c r="IN44" s="244"/>
      <c r="IO44" s="244"/>
      <c r="IP44" s="244"/>
      <c r="IQ44" s="244"/>
      <c r="IR44" s="244"/>
      <c r="IS44" s="244"/>
      <c r="IT44" s="244"/>
      <c r="IU44" s="244"/>
      <c r="IV44" s="244"/>
      <c r="IW44" s="244"/>
      <c r="IX44" s="244"/>
      <c r="IY44" s="244"/>
      <c r="IZ44" s="244"/>
    </row>
  </sheetData>
  <mergeCells count="4">
    <mergeCell ref="A2:T2"/>
    <mergeCell ref="Q3:T3"/>
    <mergeCell ref="J5:J25"/>
    <mergeCell ref="T5:T25"/>
  </mergeCells>
  <printOptions horizontalCentered="1"/>
  <pageMargins left="0.590277777777778" right="0.590277777777778" top="0.511805555555556" bottom="0.751388888888889" header="0" footer="0.468055555555556"/>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70" zoomScaleNormal="70" workbookViewId="0">
      <selection activeCell="F23" sqref="F23"/>
    </sheetView>
  </sheetViews>
  <sheetFormatPr defaultColWidth="9" defaultRowHeight="15.75"/>
  <cols>
    <col min="1" max="1" width="45.9083333333333" style="161" customWidth="1"/>
    <col min="2" max="5" width="14.6333333333333" style="161" customWidth="1"/>
    <col min="6" max="6" width="53.9083333333333" style="161" customWidth="1"/>
    <col min="7" max="10" width="13.5416666666667" style="161" customWidth="1"/>
    <col min="11" max="11" width="25.0916666666667" style="161" customWidth="1"/>
    <col min="12" max="12" width="13.725" style="161"/>
    <col min="13" max="256" width="9" style="161"/>
    <col min="257" max="16384" width="9" style="162"/>
  </cols>
  <sheetData>
    <row r="1" ht="20.25" spans="1:1">
      <c r="A1" s="163" t="s">
        <v>134</v>
      </c>
    </row>
    <row r="3" ht="36.75" spans="1:11">
      <c r="A3" s="164" t="s">
        <v>135</v>
      </c>
      <c r="B3" s="164"/>
      <c r="C3" s="164"/>
      <c r="D3" s="164"/>
      <c r="E3" s="164"/>
      <c r="F3" s="164"/>
      <c r="G3" s="164"/>
      <c r="H3" s="164"/>
      <c r="I3" s="164"/>
      <c r="J3" s="164"/>
      <c r="K3" s="164"/>
    </row>
    <row r="4" ht="38.15" customHeight="1" spans="1:11">
      <c r="A4" s="165"/>
      <c r="B4" s="165"/>
      <c r="C4" s="166"/>
      <c r="D4" s="166"/>
      <c r="E4" s="166"/>
      <c r="F4" s="166"/>
      <c r="G4" s="166"/>
      <c r="H4" s="166"/>
      <c r="I4" s="194"/>
      <c r="J4" s="195"/>
      <c r="K4" s="195" t="s">
        <v>136</v>
      </c>
    </row>
    <row r="5" ht="67" customHeight="1" spans="1:11">
      <c r="A5" s="167" t="s">
        <v>137</v>
      </c>
      <c r="B5" s="168" t="s">
        <v>138</v>
      </c>
      <c r="C5" s="168" t="s">
        <v>139</v>
      </c>
      <c r="D5" s="169" t="s">
        <v>140</v>
      </c>
      <c r="E5" s="169" t="s">
        <v>141</v>
      </c>
      <c r="F5" s="169" t="s">
        <v>142</v>
      </c>
      <c r="G5" s="168" t="s">
        <v>138</v>
      </c>
      <c r="H5" s="168" t="s">
        <v>139</v>
      </c>
      <c r="I5" s="169" t="s">
        <v>140</v>
      </c>
      <c r="J5" s="169" t="s">
        <v>141</v>
      </c>
      <c r="K5" s="196" t="s">
        <v>143</v>
      </c>
    </row>
    <row r="6" ht="40" customHeight="1" spans="1:11">
      <c r="A6" s="170" t="s">
        <v>144</v>
      </c>
      <c r="B6" s="171">
        <v>1362</v>
      </c>
      <c r="C6" s="171">
        <v>2230</v>
      </c>
      <c r="D6" s="171">
        <v>2230</v>
      </c>
      <c r="E6" s="171">
        <f>D6/C6*100</f>
        <v>100</v>
      </c>
      <c r="F6" s="172" t="s">
        <v>145</v>
      </c>
      <c r="G6" s="171">
        <v>4626</v>
      </c>
      <c r="H6" s="171">
        <v>5240</v>
      </c>
      <c r="I6" s="171">
        <v>4832</v>
      </c>
      <c r="J6" s="171">
        <f t="shared" ref="J6:J8" si="0">I6/H6*100</f>
        <v>92.2137404580153</v>
      </c>
      <c r="K6" s="197" t="s">
        <v>146</v>
      </c>
    </row>
    <row r="7" ht="40" customHeight="1" spans="1:11">
      <c r="A7" s="170" t="s">
        <v>147</v>
      </c>
      <c r="B7" s="171">
        <v>2737</v>
      </c>
      <c r="C7" s="171">
        <v>7206</v>
      </c>
      <c r="D7" s="171">
        <v>7206</v>
      </c>
      <c r="E7" s="171">
        <f>D7/C7*100</f>
        <v>100</v>
      </c>
      <c r="F7" s="172" t="s">
        <v>148</v>
      </c>
      <c r="G7" s="171">
        <v>60</v>
      </c>
      <c r="H7" s="171">
        <v>2160</v>
      </c>
      <c r="I7" s="171">
        <v>2160</v>
      </c>
      <c r="J7" s="171">
        <f t="shared" si="0"/>
        <v>100</v>
      </c>
      <c r="K7" s="197"/>
    </row>
    <row r="8" ht="40" customHeight="1" spans="1:11">
      <c r="A8" s="170" t="s">
        <v>149</v>
      </c>
      <c r="B8" s="171"/>
      <c r="C8" s="171"/>
      <c r="D8" s="171"/>
      <c r="E8" s="171"/>
      <c r="F8" s="172" t="s">
        <v>150</v>
      </c>
      <c r="G8" s="171">
        <v>165</v>
      </c>
      <c r="H8" s="171">
        <v>166</v>
      </c>
      <c r="I8" s="171">
        <v>140</v>
      </c>
      <c r="J8" s="171">
        <f t="shared" si="0"/>
        <v>84.3373493975904</v>
      </c>
      <c r="K8" s="197"/>
    </row>
    <row r="9" ht="40" customHeight="1" spans="1:11">
      <c r="A9" s="170" t="s">
        <v>151</v>
      </c>
      <c r="B9" s="171"/>
      <c r="C9" s="171"/>
      <c r="D9" s="171"/>
      <c r="E9" s="171"/>
      <c r="F9" s="172" t="s">
        <v>152</v>
      </c>
      <c r="G9" s="171"/>
      <c r="H9" s="171"/>
      <c r="I9" s="171"/>
      <c r="J9" s="171"/>
      <c r="K9" s="197"/>
    </row>
    <row r="10" ht="40" customHeight="1" spans="1:11">
      <c r="A10" s="170" t="s">
        <v>153</v>
      </c>
      <c r="B10" s="171">
        <v>2252</v>
      </c>
      <c r="C10" s="171"/>
      <c r="D10" s="171"/>
      <c r="E10" s="171"/>
      <c r="F10" s="172" t="s">
        <v>154</v>
      </c>
      <c r="G10" s="171">
        <v>1898</v>
      </c>
      <c r="H10" s="171">
        <v>1344</v>
      </c>
      <c r="I10" s="171">
        <v>1295</v>
      </c>
      <c r="J10" s="171">
        <f>I10/H10*100</f>
        <v>96.3541666666667</v>
      </c>
      <c r="K10" s="197"/>
    </row>
    <row r="11" ht="40" customHeight="1" spans="1:11">
      <c r="A11" s="173"/>
      <c r="B11" s="171"/>
      <c r="C11" s="171"/>
      <c r="D11" s="171"/>
      <c r="E11" s="171"/>
      <c r="F11" s="174"/>
      <c r="G11" s="171"/>
      <c r="H11" s="171"/>
      <c r="I11" s="171"/>
      <c r="J11" s="171"/>
      <c r="K11" s="197"/>
    </row>
    <row r="12" ht="40" customHeight="1" spans="1:11">
      <c r="A12" s="170"/>
      <c r="B12" s="171"/>
      <c r="C12" s="171"/>
      <c r="D12" s="171"/>
      <c r="E12" s="171"/>
      <c r="F12" s="175"/>
      <c r="G12" s="171"/>
      <c r="H12" s="171"/>
      <c r="I12" s="171"/>
      <c r="J12" s="171"/>
      <c r="K12" s="197"/>
    </row>
    <row r="13" ht="40" customHeight="1" spans="1:11">
      <c r="A13" s="176" t="s">
        <v>155</v>
      </c>
      <c r="B13" s="171">
        <f>SUM(B5:B10)</f>
        <v>6351</v>
      </c>
      <c r="C13" s="171">
        <f>SUM(C5:C10)</f>
        <v>9436</v>
      </c>
      <c r="D13" s="171">
        <f>SUM(D5:D10)</f>
        <v>9436</v>
      </c>
      <c r="E13" s="171">
        <f>D13/C13*100</f>
        <v>100</v>
      </c>
      <c r="F13" s="177" t="s">
        <v>156</v>
      </c>
      <c r="G13" s="171">
        <f t="shared" ref="G13:I13" si="1">SUM(G6:G12)</f>
        <v>6749</v>
      </c>
      <c r="H13" s="171">
        <f t="shared" si="1"/>
        <v>8910</v>
      </c>
      <c r="I13" s="171">
        <f t="shared" si="1"/>
        <v>8427</v>
      </c>
      <c r="J13" s="171">
        <f>I13/H13*100</f>
        <v>94.5791245791246</v>
      </c>
      <c r="K13" s="197"/>
    </row>
    <row r="14" ht="39.95" customHeight="1" spans="1:11">
      <c r="A14" s="178" t="s">
        <v>86</v>
      </c>
      <c r="B14" s="179"/>
      <c r="C14" s="179"/>
      <c r="D14" s="171">
        <v>172</v>
      </c>
      <c r="E14" s="180"/>
      <c r="F14" s="181" t="s">
        <v>83</v>
      </c>
      <c r="G14" s="171"/>
      <c r="H14" s="171"/>
      <c r="I14" s="171">
        <v>3</v>
      </c>
      <c r="J14" s="180"/>
      <c r="K14" s="198"/>
    </row>
    <row r="15" ht="39.95" customHeight="1" spans="1:11">
      <c r="A15" s="182" t="s">
        <v>94</v>
      </c>
      <c r="B15" s="179"/>
      <c r="C15" s="179"/>
      <c r="D15" s="179"/>
      <c r="E15" s="180"/>
      <c r="F15" s="181" t="s">
        <v>85</v>
      </c>
      <c r="G15" s="171"/>
      <c r="H15" s="171"/>
      <c r="I15" s="171">
        <v>169</v>
      </c>
      <c r="J15" s="180"/>
      <c r="K15" s="198"/>
    </row>
    <row r="16" ht="40" customHeight="1" spans="1:11">
      <c r="A16" s="183" t="s">
        <v>157</v>
      </c>
      <c r="B16" s="171">
        <v>2304</v>
      </c>
      <c r="C16" s="171">
        <v>2304</v>
      </c>
      <c r="D16" s="171">
        <v>2304</v>
      </c>
      <c r="E16" s="171">
        <f>D16/C16*100</f>
        <v>100</v>
      </c>
      <c r="F16" s="184" t="s">
        <v>101</v>
      </c>
      <c r="G16" s="171">
        <v>1906</v>
      </c>
      <c r="H16" s="171">
        <v>2830</v>
      </c>
      <c r="I16" s="171">
        <v>2830</v>
      </c>
      <c r="J16" s="171">
        <f>I16/H16*100</f>
        <v>100</v>
      </c>
      <c r="K16" s="197"/>
    </row>
    <row r="17" ht="40" customHeight="1" spans="1:11">
      <c r="A17" s="183"/>
      <c r="B17" s="171"/>
      <c r="C17" s="171"/>
      <c r="D17" s="171"/>
      <c r="E17" s="171"/>
      <c r="F17" s="181" t="s">
        <v>158</v>
      </c>
      <c r="G17" s="171"/>
      <c r="H17" s="171"/>
      <c r="I17" s="171">
        <v>483</v>
      </c>
      <c r="J17" s="171"/>
      <c r="K17" s="197"/>
    </row>
    <row r="18" ht="40" customHeight="1" spans="1:11">
      <c r="A18" s="185"/>
      <c r="B18" s="186"/>
      <c r="C18" s="186"/>
      <c r="D18" s="186"/>
      <c r="E18" s="186"/>
      <c r="F18" s="187"/>
      <c r="G18" s="188"/>
      <c r="H18" s="188"/>
      <c r="I18" s="188"/>
      <c r="J18" s="199"/>
      <c r="K18" s="197"/>
    </row>
    <row r="19" ht="40" customHeight="1" spans="1:11">
      <c r="A19" s="189" t="s">
        <v>159</v>
      </c>
      <c r="B19" s="190">
        <f>+B13+SUM(B14:B16)</f>
        <v>8655</v>
      </c>
      <c r="C19" s="190">
        <f>+C13+SUM(C14:C16)</f>
        <v>11740</v>
      </c>
      <c r="D19" s="190">
        <f>+D13+SUM(D14:D16)</f>
        <v>11912</v>
      </c>
      <c r="E19" s="190">
        <f>D19/C19*100</f>
        <v>101.465076660988</v>
      </c>
      <c r="F19" s="191" t="s">
        <v>160</v>
      </c>
      <c r="G19" s="190">
        <f>+G13+SUM(G14:G17)</f>
        <v>8655</v>
      </c>
      <c r="H19" s="190">
        <f>+H13+SUM(H14:H17)</f>
        <v>11740</v>
      </c>
      <c r="I19" s="190">
        <f>+I13+SUM(I14:I17)</f>
        <v>11912</v>
      </c>
      <c r="J19" s="190">
        <f>I19/H19*100</f>
        <v>101.465076660988</v>
      </c>
      <c r="K19" s="200"/>
    </row>
    <row r="20" ht="26.25" spans="2:10">
      <c r="B20" s="192"/>
      <c r="C20" s="192"/>
      <c r="D20" s="192"/>
      <c r="E20" s="192"/>
      <c r="F20" s="192"/>
      <c r="G20" s="192"/>
      <c r="H20" s="192"/>
      <c r="I20" s="192"/>
      <c r="J20" s="192"/>
    </row>
    <row r="21" ht="26.25" hidden="1" spans="2:10">
      <c r="B21" s="192"/>
      <c r="C21" s="192"/>
      <c r="D21" s="192"/>
      <c r="E21" s="192"/>
      <c r="F21" s="174" t="s">
        <v>161</v>
      </c>
      <c r="G21" s="193"/>
      <c r="H21" s="193"/>
      <c r="I21" s="193"/>
      <c r="J21" s="180"/>
    </row>
    <row r="22" ht="26.25" hidden="1" spans="2:10">
      <c r="B22" s="192"/>
      <c r="C22" s="192"/>
      <c r="D22" s="192"/>
      <c r="E22" s="192"/>
      <c r="F22" s="175" t="s">
        <v>162</v>
      </c>
      <c r="G22" s="193">
        <v>3106</v>
      </c>
      <c r="H22" s="193">
        <v>2235</v>
      </c>
      <c r="I22" s="193">
        <v>2235</v>
      </c>
      <c r="J22" s="180">
        <f>I22/H22*100</f>
        <v>100</v>
      </c>
    </row>
  </sheetData>
  <mergeCells count="2">
    <mergeCell ref="A3:K3"/>
    <mergeCell ref="K6:K19"/>
  </mergeCells>
  <pageMargins left="0.79" right="0.79" top="0.75" bottom="0.75" header="0.5" footer="0.5"/>
  <pageSetup paperSize="9" scale="5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4"/>
  <sheetViews>
    <sheetView workbookViewId="0">
      <pane ySplit="7" topLeftCell="A20" activePane="bottomLeft" state="frozen"/>
      <selection/>
      <selection pane="bottomLeft" activeCell="D33" sqref="D33"/>
    </sheetView>
  </sheetViews>
  <sheetFormatPr defaultColWidth="9" defaultRowHeight="14.25"/>
  <cols>
    <col min="1" max="1" width="31.45" style="105" customWidth="1"/>
    <col min="2" max="2" width="11.45" style="105" customWidth="1"/>
    <col min="3" max="4" width="10.6333333333333" style="105" customWidth="1"/>
    <col min="5" max="5" width="11.0916666666667" style="106" customWidth="1"/>
    <col min="6" max="6" width="28.0916666666667" style="105" customWidth="1"/>
    <col min="7" max="8" width="10.6333333333333" style="105" customWidth="1"/>
    <col min="9" max="9" width="11.0916666666667" style="105" customWidth="1"/>
    <col min="10" max="10" width="11.45" style="105" customWidth="1"/>
    <col min="11" max="11" width="38.0916666666667" style="105" customWidth="1"/>
    <col min="12" max="12" width="15.2666666666667" style="105" customWidth="1"/>
    <col min="13" max="13" width="9" style="105"/>
    <col min="14" max="14" width="16" style="105"/>
    <col min="15" max="256" width="9" style="105"/>
    <col min="257" max="16384" width="9" style="107"/>
  </cols>
  <sheetData>
    <row r="1" spans="1:1">
      <c r="A1" s="7" t="s">
        <v>10</v>
      </c>
    </row>
    <row r="2" ht="23.25" spans="1:12">
      <c r="A2" s="108" t="s">
        <v>11</v>
      </c>
      <c r="B2" s="108"/>
      <c r="C2" s="108"/>
      <c r="D2" s="108"/>
      <c r="E2" s="109"/>
      <c r="F2" s="108"/>
      <c r="G2" s="108"/>
      <c r="H2" s="108"/>
      <c r="I2" s="108"/>
      <c r="J2" s="108"/>
      <c r="K2" s="108"/>
      <c r="L2" s="108"/>
    </row>
    <row r="3" ht="9" customHeight="1" spans="1:12">
      <c r="A3" s="110"/>
      <c r="B3" s="111"/>
      <c r="C3" s="110"/>
      <c r="D3" s="112"/>
      <c r="E3" s="113"/>
      <c r="F3" s="110"/>
      <c r="G3" s="110"/>
      <c r="H3" s="110"/>
      <c r="I3" s="150"/>
      <c r="J3" s="150"/>
      <c r="L3" s="151" t="s">
        <v>22</v>
      </c>
    </row>
    <row r="4" ht="10" customHeight="1" spans="1:12">
      <c r="A4" s="114" t="s">
        <v>163</v>
      </c>
      <c r="B4" s="115" t="s">
        <v>164</v>
      </c>
      <c r="C4" s="116" t="s">
        <v>165</v>
      </c>
      <c r="D4" s="117" t="s">
        <v>166</v>
      </c>
      <c r="E4" s="118" t="s">
        <v>167</v>
      </c>
      <c r="F4" s="114" t="s">
        <v>168</v>
      </c>
      <c r="G4" s="115" t="s">
        <v>164</v>
      </c>
      <c r="H4" s="116" t="s">
        <v>165</v>
      </c>
      <c r="I4" s="117" t="s">
        <v>166</v>
      </c>
      <c r="J4" s="152" t="s">
        <v>167</v>
      </c>
      <c r="K4" s="114" t="s">
        <v>169</v>
      </c>
      <c r="L4" s="153" t="s">
        <v>166</v>
      </c>
    </row>
    <row r="5" ht="10" customHeight="1" spans="1:12">
      <c r="A5" s="119"/>
      <c r="B5" s="120"/>
      <c r="C5" s="121"/>
      <c r="D5" s="122"/>
      <c r="E5" s="123"/>
      <c r="F5" s="119"/>
      <c r="G5" s="120"/>
      <c r="H5" s="121"/>
      <c r="I5" s="122"/>
      <c r="J5" s="154"/>
      <c r="K5" s="119"/>
      <c r="L5" s="155"/>
    </row>
    <row r="6" ht="10" customHeight="1" spans="1:12">
      <c r="A6" s="119"/>
      <c r="B6" s="120"/>
      <c r="C6" s="121"/>
      <c r="D6" s="122"/>
      <c r="E6" s="123"/>
      <c r="F6" s="119"/>
      <c r="G6" s="120"/>
      <c r="H6" s="121"/>
      <c r="I6" s="122"/>
      <c r="J6" s="154"/>
      <c r="K6" s="119"/>
      <c r="L6" s="155"/>
    </row>
    <row r="7" ht="10" customHeight="1" spans="1:12">
      <c r="A7" s="124"/>
      <c r="B7" s="125"/>
      <c r="C7" s="126"/>
      <c r="D7" s="127"/>
      <c r="E7" s="128"/>
      <c r="F7" s="124"/>
      <c r="G7" s="125"/>
      <c r="H7" s="126"/>
      <c r="I7" s="127"/>
      <c r="J7" s="156"/>
      <c r="K7" s="124"/>
      <c r="L7" s="157"/>
    </row>
    <row r="8" ht="20.15" customHeight="1" spans="1:12">
      <c r="A8" s="129" t="s">
        <v>170</v>
      </c>
      <c r="B8" s="130">
        <f t="shared" ref="B8:I8" si="0">B10+B17+B27+B33+B38</f>
        <v>1076434</v>
      </c>
      <c r="C8" s="130">
        <f t="shared" si="0"/>
        <v>1584611</v>
      </c>
      <c r="D8" s="130">
        <f t="shared" si="0"/>
        <v>1662023</v>
      </c>
      <c r="E8" s="131">
        <f t="shared" ref="E8:E13" si="1">D8/C8*100</f>
        <v>104.885236818374</v>
      </c>
      <c r="F8" s="129" t="s">
        <v>171</v>
      </c>
      <c r="G8" s="130">
        <f t="shared" si="0"/>
        <v>1000345</v>
      </c>
      <c r="H8" s="130">
        <f t="shared" si="0"/>
        <v>1466546</v>
      </c>
      <c r="I8" s="130">
        <f t="shared" si="0"/>
        <v>1466896</v>
      </c>
      <c r="J8" s="131">
        <f t="shared" ref="J8:J14" si="2">I8/H8*100</f>
        <v>100.023865599852</v>
      </c>
      <c r="K8" s="129" t="s">
        <v>172</v>
      </c>
      <c r="L8" s="158">
        <f>L10+L17+L27+L33+L38</f>
        <v>195127</v>
      </c>
    </row>
    <row r="9" ht="20.15" customHeight="1" spans="1:12">
      <c r="A9" s="132"/>
      <c r="B9" s="133"/>
      <c r="C9" s="134"/>
      <c r="D9" s="135"/>
      <c r="E9" s="131"/>
      <c r="F9" s="132"/>
      <c r="G9" s="133"/>
      <c r="H9" s="134"/>
      <c r="I9" s="138"/>
      <c r="J9" s="131"/>
      <c r="K9" s="136" t="s">
        <v>173</v>
      </c>
      <c r="L9" s="159">
        <f>L11+L18+L28+L34+L39</f>
        <v>1356735</v>
      </c>
    </row>
    <row r="10" ht="23" customHeight="1" spans="1:12">
      <c r="A10" s="136" t="s">
        <v>174</v>
      </c>
      <c r="B10" s="137">
        <v>288960</v>
      </c>
      <c r="C10" s="137">
        <v>636442</v>
      </c>
      <c r="D10" s="138">
        <v>671997</v>
      </c>
      <c r="E10" s="131">
        <f t="shared" si="1"/>
        <v>105.586526344899</v>
      </c>
      <c r="F10" s="136" t="s">
        <v>175</v>
      </c>
      <c r="G10" s="139">
        <v>284198</v>
      </c>
      <c r="H10" s="140">
        <v>567611</v>
      </c>
      <c r="I10" s="140">
        <v>561541</v>
      </c>
      <c r="J10" s="131">
        <f t="shared" si="2"/>
        <v>98.9306056436538</v>
      </c>
      <c r="K10" s="136" t="s">
        <v>176</v>
      </c>
      <c r="L10" s="159">
        <v>110456</v>
      </c>
    </row>
    <row r="11" ht="20.15" customHeight="1" spans="1:12">
      <c r="A11" s="136" t="s">
        <v>177</v>
      </c>
      <c r="B11" s="137">
        <v>207406</v>
      </c>
      <c r="C11" s="137">
        <v>387214</v>
      </c>
      <c r="D11" s="135">
        <v>391328</v>
      </c>
      <c r="E11" s="131">
        <f t="shared" si="1"/>
        <v>101.06246158455</v>
      </c>
      <c r="F11" s="136" t="s">
        <v>178</v>
      </c>
      <c r="G11" s="141">
        <v>284198</v>
      </c>
      <c r="H11" s="138">
        <v>556591</v>
      </c>
      <c r="I11" s="140">
        <v>549765</v>
      </c>
      <c r="J11" s="131">
        <f t="shared" si="2"/>
        <v>98.7736057535965</v>
      </c>
      <c r="K11" s="136" t="s">
        <v>179</v>
      </c>
      <c r="L11" s="159">
        <v>234654</v>
      </c>
    </row>
    <row r="12" ht="20.15" customHeight="1" spans="1:12">
      <c r="A12" s="136" t="s">
        <v>180</v>
      </c>
      <c r="B12" s="137">
        <v>1798</v>
      </c>
      <c r="C12" s="137">
        <v>2470</v>
      </c>
      <c r="D12" s="135">
        <v>2607</v>
      </c>
      <c r="E12" s="131">
        <f t="shared" si="1"/>
        <v>105.546558704453</v>
      </c>
      <c r="F12" s="142" t="s">
        <v>181</v>
      </c>
      <c r="G12" s="141"/>
      <c r="H12" s="138">
        <v>9</v>
      </c>
      <c r="I12" s="138">
        <v>8</v>
      </c>
      <c r="J12" s="131">
        <f t="shared" si="2"/>
        <v>88.8888888888889</v>
      </c>
      <c r="K12" s="136"/>
      <c r="L12" s="159"/>
    </row>
    <row r="13" ht="20.15" customHeight="1" spans="1:12">
      <c r="A13" s="136" t="s">
        <v>182</v>
      </c>
      <c r="B13" s="137">
        <v>79755</v>
      </c>
      <c r="C13" s="137">
        <v>220156</v>
      </c>
      <c r="D13" s="135">
        <v>249645</v>
      </c>
      <c r="E13" s="131">
        <f t="shared" si="1"/>
        <v>113.394592925017</v>
      </c>
      <c r="F13" s="136" t="s">
        <v>183</v>
      </c>
      <c r="G13" s="141"/>
      <c r="H13" s="138">
        <v>249</v>
      </c>
      <c r="I13" s="138">
        <v>135</v>
      </c>
      <c r="J13" s="131">
        <f t="shared" si="2"/>
        <v>54.2168674698795</v>
      </c>
      <c r="K13" s="136"/>
      <c r="L13" s="159"/>
    </row>
    <row r="14" ht="20.15" customHeight="1" spans="1:12">
      <c r="A14" s="142" t="s">
        <v>184</v>
      </c>
      <c r="B14" s="137">
        <v>1</v>
      </c>
      <c r="C14" s="138">
        <v>1</v>
      </c>
      <c r="D14" s="135">
        <v>4</v>
      </c>
      <c r="E14" s="131"/>
      <c r="F14" s="136" t="s">
        <v>185</v>
      </c>
      <c r="G14" s="141"/>
      <c r="H14" s="138">
        <v>10762</v>
      </c>
      <c r="I14" s="138">
        <v>11633</v>
      </c>
      <c r="J14" s="131">
        <f t="shared" si="2"/>
        <v>108.093291209812</v>
      </c>
      <c r="K14" s="136"/>
      <c r="L14" s="159"/>
    </row>
    <row r="15" ht="20.15" customHeight="1" spans="1:12">
      <c r="A15" s="142" t="s">
        <v>186</v>
      </c>
      <c r="B15" s="141"/>
      <c r="C15" s="138">
        <v>1702</v>
      </c>
      <c r="D15" s="135">
        <v>4502</v>
      </c>
      <c r="E15" s="131">
        <f t="shared" ref="E15:E29" si="3">D15/C15*100</f>
        <v>264.512338425382</v>
      </c>
      <c r="F15" s="136"/>
      <c r="G15" s="141"/>
      <c r="H15" s="138"/>
      <c r="I15" s="138"/>
      <c r="J15" s="131"/>
      <c r="K15" s="136"/>
      <c r="L15" s="159"/>
    </row>
    <row r="16" ht="20.15" customHeight="1" spans="1:12">
      <c r="A16" s="142" t="s">
        <v>187</v>
      </c>
      <c r="B16" s="141"/>
      <c r="C16" s="138">
        <v>24899</v>
      </c>
      <c r="D16" s="135">
        <v>23911</v>
      </c>
      <c r="E16" s="131">
        <f t="shared" si="3"/>
        <v>96.0319691553878</v>
      </c>
      <c r="F16" s="136"/>
      <c r="G16" s="141"/>
      <c r="H16" s="138"/>
      <c r="I16" s="138"/>
      <c r="J16" s="131"/>
      <c r="K16" s="136"/>
      <c r="L16" s="159"/>
    </row>
    <row r="17" ht="20.15" customHeight="1" spans="1:12">
      <c r="A17" s="136" t="s">
        <v>188</v>
      </c>
      <c r="B17" s="141">
        <v>156419</v>
      </c>
      <c r="C17" s="138">
        <v>352933</v>
      </c>
      <c r="D17" s="138">
        <v>370338</v>
      </c>
      <c r="E17" s="131">
        <f t="shared" si="3"/>
        <v>104.931530913799</v>
      </c>
      <c r="F17" s="136" t="s">
        <v>189</v>
      </c>
      <c r="G17" s="141">
        <v>128001</v>
      </c>
      <c r="H17" s="138">
        <v>321802</v>
      </c>
      <c r="I17" s="140">
        <v>344493</v>
      </c>
      <c r="J17" s="131">
        <f t="shared" ref="J17:J24" si="4">I17/H17*100</f>
        <v>107.051230259601</v>
      </c>
      <c r="K17" s="136" t="s">
        <v>190</v>
      </c>
      <c r="L17" s="159">
        <v>25845</v>
      </c>
    </row>
    <row r="18" ht="20.15" customHeight="1" spans="1:12">
      <c r="A18" s="143" t="s">
        <v>191</v>
      </c>
      <c r="B18" s="141">
        <v>18135</v>
      </c>
      <c r="C18" s="138">
        <v>18532</v>
      </c>
      <c r="D18" s="135">
        <v>23343</v>
      </c>
      <c r="E18" s="131">
        <f t="shared" si="3"/>
        <v>125.96050075545</v>
      </c>
      <c r="F18" s="143" t="s">
        <v>192</v>
      </c>
      <c r="G18" s="141">
        <v>122675</v>
      </c>
      <c r="H18" s="138">
        <v>127993</v>
      </c>
      <c r="I18" s="138">
        <v>126805</v>
      </c>
      <c r="J18" s="131">
        <f t="shared" si="4"/>
        <v>99.0718242403882</v>
      </c>
      <c r="K18" s="136" t="s">
        <v>193</v>
      </c>
      <c r="L18" s="159">
        <v>212548</v>
      </c>
    </row>
    <row r="19" ht="20.15" customHeight="1" spans="1:12">
      <c r="A19" s="143" t="s">
        <v>194</v>
      </c>
      <c r="B19" s="141">
        <v>692</v>
      </c>
      <c r="C19" s="138">
        <v>952</v>
      </c>
      <c r="D19" s="135">
        <v>935</v>
      </c>
      <c r="E19" s="131">
        <f t="shared" si="3"/>
        <v>98.2142857142857</v>
      </c>
      <c r="F19" s="143" t="s">
        <v>195</v>
      </c>
      <c r="G19" s="141">
        <v>4086</v>
      </c>
      <c r="H19" s="138">
        <v>4517</v>
      </c>
      <c r="I19" s="138">
        <v>4613</v>
      </c>
      <c r="J19" s="131">
        <f t="shared" si="4"/>
        <v>102.125304405579</v>
      </c>
      <c r="K19" s="136"/>
      <c r="L19" s="159"/>
    </row>
    <row r="20" ht="20.15" customHeight="1" spans="1:12">
      <c r="A20" s="143" t="s">
        <v>180</v>
      </c>
      <c r="B20" s="141">
        <v>2563</v>
      </c>
      <c r="C20" s="138">
        <v>2590</v>
      </c>
      <c r="D20" s="135">
        <v>2766</v>
      </c>
      <c r="E20" s="131">
        <f t="shared" si="3"/>
        <v>106.795366795367</v>
      </c>
      <c r="F20" s="143" t="s">
        <v>196</v>
      </c>
      <c r="G20" s="141">
        <v>1199</v>
      </c>
      <c r="H20" s="138">
        <v>1255</v>
      </c>
      <c r="I20" s="138">
        <v>1585</v>
      </c>
      <c r="J20" s="131">
        <f t="shared" si="4"/>
        <v>126.294820717131</v>
      </c>
      <c r="K20" s="136"/>
      <c r="L20" s="159"/>
    </row>
    <row r="21" ht="20.15" customHeight="1" spans="1:12">
      <c r="A21" s="136" t="s">
        <v>182</v>
      </c>
      <c r="B21" s="141">
        <v>134294</v>
      </c>
      <c r="C21" s="138">
        <v>142048</v>
      </c>
      <c r="D21" s="135">
        <v>129631</v>
      </c>
      <c r="E21" s="131">
        <f t="shared" si="3"/>
        <v>91.2585886460915</v>
      </c>
      <c r="F21" s="143" t="s">
        <v>197</v>
      </c>
      <c r="G21" s="141">
        <v>41</v>
      </c>
      <c r="H21" s="138">
        <v>49</v>
      </c>
      <c r="I21" s="138">
        <v>70</v>
      </c>
      <c r="J21" s="131">
        <f t="shared" si="4"/>
        <v>142.857142857143</v>
      </c>
      <c r="K21" s="136"/>
      <c r="L21" s="159"/>
    </row>
    <row r="22" ht="20.15" customHeight="1" spans="1:12">
      <c r="A22" s="136" t="s">
        <v>184</v>
      </c>
      <c r="B22" s="141">
        <v>151</v>
      </c>
      <c r="C22" s="138">
        <v>372</v>
      </c>
      <c r="D22" s="135">
        <v>556</v>
      </c>
      <c r="E22" s="131">
        <f t="shared" si="3"/>
        <v>149.462365591398</v>
      </c>
      <c r="F22" s="143" t="s">
        <v>198</v>
      </c>
      <c r="G22" s="141"/>
      <c r="H22" s="138">
        <v>157</v>
      </c>
      <c r="I22" s="138">
        <v>157</v>
      </c>
      <c r="J22" s="131">
        <f t="shared" si="4"/>
        <v>100</v>
      </c>
      <c r="K22" s="136"/>
      <c r="L22" s="159"/>
    </row>
    <row r="23" ht="20.15" customHeight="1" spans="1:12">
      <c r="A23" s="143" t="s">
        <v>186</v>
      </c>
      <c r="B23" s="141">
        <v>48</v>
      </c>
      <c r="C23" s="138">
        <v>72</v>
      </c>
      <c r="D23" s="135">
        <v>93</v>
      </c>
      <c r="E23" s="131">
        <f t="shared" si="3"/>
        <v>129.166666666667</v>
      </c>
      <c r="F23" s="143" t="s">
        <v>199</v>
      </c>
      <c r="G23" s="141"/>
      <c r="H23" s="138">
        <v>64777</v>
      </c>
      <c r="I23" s="138">
        <v>69536</v>
      </c>
      <c r="J23" s="131">
        <f t="shared" si="4"/>
        <v>107.346743442889</v>
      </c>
      <c r="K23" s="136"/>
      <c r="L23" s="159"/>
    </row>
    <row r="24" ht="20.15" customHeight="1" spans="1:12">
      <c r="A24" s="143" t="s">
        <v>187</v>
      </c>
      <c r="B24" s="141"/>
      <c r="C24" s="138">
        <v>64777</v>
      </c>
      <c r="D24" s="135">
        <v>69536</v>
      </c>
      <c r="E24" s="131">
        <f t="shared" si="3"/>
        <v>107.346743442889</v>
      </c>
      <c r="F24" s="143" t="s">
        <v>200</v>
      </c>
      <c r="G24" s="141"/>
      <c r="H24" s="138">
        <v>123054</v>
      </c>
      <c r="I24" s="138">
        <v>141727</v>
      </c>
      <c r="J24" s="131">
        <f t="shared" si="4"/>
        <v>115.174638776472</v>
      </c>
      <c r="K24" s="136"/>
      <c r="L24" s="159"/>
    </row>
    <row r="25" ht="20.15" customHeight="1" spans="1:12">
      <c r="A25" s="143" t="s">
        <v>201</v>
      </c>
      <c r="B25" s="141"/>
      <c r="C25" s="138">
        <v>123054</v>
      </c>
      <c r="D25" s="135">
        <v>141727</v>
      </c>
      <c r="E25" s="131">
        <f t="shared" si="3"/>
        <v>115.174638776472</v>
      </c>
      <c r="F25" s="143"/>
      <c r="G25" s="141"/>
      <c r="H25" s="138"/>
      <c r="I25" s="138"/>
      <c r="J25" s="131"/>
      <c r="K25" s="136"/>
      <c r="L25" s="159"/>
    </row>
    <row r="26" ht="20.15" customHeight="1" spans="1:12">
      <c r="A26" s="143" t="s">
        <v>202</v>
      </c>
      <c r="B26" s="141">
        <v>536</v>
      </c>
      <c r="C26" s="138">
        <v>536</v>
      </c>
      <c r="D26" s="135">
        <v>1751</v>
      </c>
      <c r="E26" s="131">
        <f t="shared" si="3"/>
        <v>326.679104477612</v>
      </c>
      <c r="F26" s="143"/>
      <c r="G26" s="141"/>
      <c r="H26" s="138"/>
      <c r="I26" s="138"/>
      <c r="J26" s="131"/>
      <c r="K26" s="136"/>
      <c r="L26" s="159"/>
    </row>
    <row r="27" ht="20.15" customHeight="1" spans="1:12">
      <c r="A27" s="136" t="s">
        <v>203</v>
      </c>
      <c r="B27" s="141">
        <v>238804</v>
      </c>
      <c r="C27" s="138">
        <v>211485</v>
      </c>
      <c r="D27" s="138">
        <v>224948</v>
      </c>
      <c r="E27" s="131">
        <f t="shared" si="3"/>
        <v>106.365936118401</v>
      </c>
      <c r="F27" s="136" t="s">
        <v>204</v>
      </c>
      <c r="G27" s="138">
        <v>237129</v>
      </c>
      <c r="H27" s="138">
        <v>226629</v>
      </c>
      <c r="I27" s="138">
        <v>229628</v>
      </c>
      <c r="J27" s="131">
        <f t="shared" ref="J27:J30" si="5">I27/H27*100</f>
        <v>101.32330813797</v>
      </c>
      <c r="K27" s="136" t="s">
        <v>205</v>
      </c>
      <c r="L27" s="159">
        <v>-4680</v>
      </c>
    </row>
    <row r="28" ht="20.15" customHeight="1" spans="1:12">
      <c r="A28" s="143" t="s">
        <v>206</v>
      </c>
      <c r="B28" s="141">
        <v>236626</v>
      </c>
      <c r="C28" s="138">
        <v>210001</v>
      </c>
      <c r="D28" s="135">
        <v>223417</v>
      </c>
      <c r="E28" s="131">
        <f t="shared" si="3"/>
        <v>106.388541006948</v>
      </c>
      <c r="F28" s="143" t="s">
        <v>207</v>
      </c>
      <c r="G28" s="138">
        <v>231104</v>
      </c>
      <c r="H28" s="138">
        <v>220604</v>
      </c>
      <c r="I28" s="138">
        <v>223606</v>
      </c>
      <c r="J28" s="131">
        <f t="shared" si="5"/>
        <v>101.360809414154</v>
      </c>
      <c r="K28" s="136" t="s">
        <v>208</v>
      </c>
      <c r="L28" s="159">
        <v>82274</v>
      </c>
    </row>
    <row r="29" ht="20.15" customHeight="1" spans="1:12">
      <c r="A29" s="143" t="s">
        <v>180</v>
      </c>
      <c r="B29" s="141">
        <v>1895</v>
      </c>
      <c r="C29" s="138">
        <v>1201</v>
      </c>
      <c r="D29" s="135">
        <v>1220</v>
      </c>
      <c r="E29" s="131">
        <f t="shared" si="3"/>
        <v>101.58201498751</v>
      </c>
      <c r="F29" s="143" t="s">
        <v>183</v>
      </c>
      <c r="G29" s="138">
        <v>20</v>
      </c>
      <c r="H29" s="138">
        <v>20</v>
      </c>
      <c r="I29" s="138">
        <v>21</v>
      </c>
      <c r="J29" s="131">
        <f t="shared" si="5"/>
        <v>105</v>
      </c>
      <c r="K29" s="136"/>
      <c r="L29" s="159"/>
    </row>
    <row r="30" ht="20.15" customHeight="1" spans="1:12">
      <c r="A30" s="143" t="s">
        <v>182</v>
      </c>
      <c r="B30" s="141"/>
      <c r="C30" s="138"/>
      <c r="D30" s="135"/>
      <c r="E30" s="131"/>
      <c r="F30" s="143" t="s">
        <v>181</v>
      </c>
      <c r="G30" s="138">
        <v>6005</v>
      </c>
      <c r="H30" s="138">
        <v>6005</v>
      </c>
      <c r="I30" s="138">
        <v>6001</v>
      </c>
      <c r="J30" s="131">
        <f t="shared" si="5"/>
        <v>99.9333888426311</v>
      </c>
      <c r="K30" s="136"/>
      <c r="L30" s="159"/>
    </row>
    <row r="31" ht="20.15" customHeight="1" spans="1:12">
      <c r="A31" s="143" t="s">
        <v>184</v>
      </c>
      <c r="B31" s="141">
        <v>20</v>
      </c>
      <c r="C31" s="138">
        <v>100</v>
      </c>
      <c r="D31" s="135">
        <v>91</v>
      </c>
      <c r="E31" s="131">
        <f t="shared" ref="E31:E43" si="6">D31/C31*100</f>
        <v>91</v>
      </c>
      <c r="F31" s="143"/>
      <c r="G31" s="141"/>
      <c r="H31" s="138"/>
      <c r="I31" s="138"/>
      <c r="J31" s="131"/>
      <c r="K31" s="136"/>
      <c r="L31" s="159"/>
    </row>
    <row r="32" ht="20.15" customHeight="1" spans="1:12">
      <c r="A32" s="143" t="s">
        <v>186</v>
      </c>
      <c r="B32" s="141">
        <v>263</v>
      </c>
      <c r="C32" s="138">
        <v>183</v>
      </c>
      <c r="D32" s="135">
        <v>220</v>
      </c>
      <c r="E32" s="131">
        <f t="shared" si="6"/>
        <v>120.218579234973</v>
      </c>
      <c r="F32" s="143"/>
      <c r="G32" s="141"/>
      <c r="H32" s="138"/>
      <c r="I32" s="138"/>
      <c r="J32" s="131"/>
      <c r="K32" s="136"/>
      <c r="L32" s="159"/>
    </row>
    <row r="33" ht="20.15" customHeight="1" spans="1:12">
      <c r="A33" s="136" t="s">
        <v>209</v>
      </c>
      <c r="B33" s="141">
        <v>368494</v>
      </c>
      <c r="C33" s="138">
        <v>368487</v>
      </c>
      <c r="D33" s="135">
        <v>378568</v>
      </c>
      <c r="E33" s="131">
        <f t="shared" si="6"/>
        <v>102.735781723643</v>
      </c>
      <c r="F33" s="136" t="s">
        <v>210</v>
      </c>
      <c r="G33" s="138">
        <v>340430</v>
      </c>
      <c r="H33" s="144">
        <v>308418</v>
      </c>
      <c r="I33" s="138">
        <v>286827</v>
      </c>
      <c r="J33" s="131">
        <f t="shared" ref="J33:J36" si="7">I33/H33*100</f>
        <v>92.9994358305935</v>
      </c>
      <c r="K33" s="136" t="s">
        <v>211</v>
      </c>
      <c r="L33" s="159">
        <v>91740</v>
      </c>
    </row>
    <row r="34" ht="20.15" customHeight="1" spans="1:12">
      <c r="A34" s="143" t="s">
        <v>212</v>
      </c>
      <c r="B34" s="141">
        <v>116510</v>
      </c>
      <c r="C34" s="138">
        <v>116510</v>
      </c>
      <c r="D34" s="135">
        <v>126928</v>
      </c>
      <c r="E34" s="131">
        <f t="shared" si="6"/>
        <v>108.941721740623</v>
      </c>
      <c r="F34" s="143" t="s">
        <v>213</v>
      </c>
      <c r="G34" s="138">
        <v>301409</v>
      </c>
      <c r="H34" s="144">
        <v>269409</v>
      </c>
      <c r="I34" s="138">
        <v>247820</v>
      </c>
      <c r="J34" s="131">
        <f t="shared" si="7"/>
        <v>91.9865334862607</v>
      </c>
      <c r="K34" s="136" t="s">
        <v>214</v>
      </c>
      <c r="L34" s="159">
        <v>671817</v>
      </c>
    </row>
    <row r="35" ht="20.15" customHeight="1" spans="1:12">
      <c r="A35" s="143" t="s">
        <v>180</v>
      </c>
      <c r="B35" s="141">
        <v>10415</v>
      </c>
      <c r="C35" s="138">
        <v>10415</v>
      </c>
      <c r="D35" s="135">
        <v>11522</v>
      </c>
      <c r="E35" s="131">
        <f t="shared" si="6"/>
        <v>110.6289006241</v>
      </c>
      <c r="F35" s="143" t="s">
        <v>215</v>
      </c>
      <c r="G35" s="138">
        <v>39001</v>
      </c>
      <c r="H35" s="144">
        <v>39001</v>
      </c>
      <c r="I35" s="138">
        <v>39002</v>
      </c>
      <c r="J35" s="131">
        <f t="shared" si="7"/>
        <v>100.00256403682</v>
      </c>
      <c r="K35" s="136"/>
      <c r="L35" s="159"/>
    </row>
    <row r="36" ht="20.15" customHeight="1" spans="1:12">
      <c r="A36" s="143" t="s">
        <v>182</v>
      </c>
      <c r="B36" s="141">
        <v>241559</v>
      </c>
      <c r="C36" s="138">
        <v>241559</v>
      </c>
      <c r="D36" s="135">
        <v>240116</v>
      </c>
      <c r="E36" s="131">
        <f t="shared" si="6"/>
        <v>99.4026304132738</v>
      </c>
      <c r="F36" s="145" t="s">
        <v>198</v>
      </c>
      <c r="G36" s="138">
        <v>20</v>
      </c>
      <c r="H36" s="144">
        <v>8</v>
      </c>
      <c r="I36" s="138">
        <v>5</v>
      </c>
      <c r="J36" s="131">
        <f t="shared" si="7"/>
        <v>62.5</v>
      </c>
      <c r="K36" s="136"/>
      <c r="L36" s="159"/>
    </row>
    <row r="37" ht="20.15" customHeight="1" spans="1:12">
      <c r="A37" s="142" t="s">
        <v>184</v>
      </c>
      <c r="B37" s="141">
        <v>10</v>
      </c>
      <c r="C37" s="138">
        <v>3</v>
      </c>
      <c r="D37" s="146">
        <v>2</v>
      </c>
      <c r="E37" s="131">
        <f t="shared" si="6"/>
        <v>66.6666666666667</v>
      </c>
      <c r="F37" s="143"/>
      <c r="G37" s="141"/>
      <c r="H37" s="138"/>
      <c r="I37" s="138"/>
      <c r="J37" s="131"/>
      <c r="K37" s="136"/>
      <c r="L37" s="159"/>
    </row>
    <row r="38" ht="20.15" customHeight="1" spans="1:12">
      <c r="A38" s="136" t="s">
        <v>216</v>
      </c>
      <c r="B38" s="141">
        <v>23757</v>
      </c>
      <c r="C38" s="138">
        <v>15264</v>
      </c>
      <c r="D38" s="135">
        <v>16172</v>
      </c>
      <c r="E38" s="131">
        <f t="shared" si="6"/>
        <v>105.948637316562</v>
      </c>
      <c r="F38" s="136" t="s">
        <v>217</v>
      </c>
      <c r="G38" s="141">
        <v>10587</v>
      </c>
      <c r="H38" s="137">
        <v>42086</v>
      </c>
      <c r="I38" s="138">
        <v>44407</v>
      </c>
      <c r="J38" s="131">
        <f t="shared" ref="J38:J47" si="8">I38/H38*100</f>
        <v>105.514898065865</v>
      </c>
      <c r="K38" s="136" t="s">
        <v>218</v>
      </c>
      <c r="L38" s="159">
        <v>-28234</v>
      </c>
    </row>
    <row r="39" ht="20.15" customHeight="1" spans="1:12">
      <c r="A39" s="143" t="s">
        <v>219</v>
      </c>
      <c r="B39" s="141">
        <v>15916</v>
      </c>
      <c r="C39" s="138">
        <v>6916</v>
      </c>
      <c r="D39" s="135">
        <v>7592</v>
      </c>
      <c r="E39" s="131">
        <f t="shared" si="6"/>
        <v>109.774436090226</v>
      </c>
      <c r="F39" s="143" t="s">
        <v>220</v>
      </c>
      <c r="G39" s="141">
        <v>4926</v>
      </c>
      <c r="H39" s="137">
        <v>4926</v>
      </c>
      <c r="I39" s="138">
        <v>4868</v>
      </c>
      <c r="J39" s="131">
        <f t="shared" si="8"/>
        <v>98.8225740966301</v>
      </c>
      <c r="K39" s="136" t="s">
        <v>221</v>
      </c>
      <c r="L39" s="159">
        <v>155442</v>
      </c>
    </row>
    <row r="40" ht="20.15" customHeight="1" spans="1:12">
      <c r="A40" s="143" t="s">
        <v>180</v>
      </c>
      <c r="B40" s="141">
        <v>7680</v>
      </c>
      <c r="C40" s="138">
        <v>6960</v>
      </c>
      <c r="D40" s="135">
        <v>7364</v>
      </c>
      <c r="E40" s="131">
        <f t="shared" si="6"/>
        <v>105.804597701149</v>
      </c>
      <c r="F40" s="143" t="s">
        <v>222</v>
      </c>
      <c r="G40" s="141">
        <v>1286</v>
      </c>
      <c r="H40" s="137">
        <v>1286</v>
      </c>
      <c r="I40" s="138">
        <v>1290</v>
      </c>
      <c r="J40" s="131">
        <f t="shared" si="8"/>
        <v>100.311041990669</v>
      </c>
      <c r="K40" s="136"/>
      <c r="L40" s="159"/>
    </row>
    <row r="41" ht="20.15" customHeight="1" spans="1:12">
      <c r="A41" s="143" t="s">
        <v>223</v>
      </c>
      <c r="B41" s="141">
        <v>84</v>
      </c>
      <c r="C41" s="138">
        <v>279</v>
      </c>
      <c r="D41" s="135">
        <v>282</v>
      </c>
      <c r="E41" s="131">
        <f t="shared" si="6"/>
        <v>101.075268817204</v>
      </c>
      <c r="F41" s="143" t="s">
        <v>224</v>
      </c>
      <c r="G41" s="141">
        <v>13</v>
      </c>
      <c r="H41" s="137">
        <v>31</v>
      </c>
      <c r="I41" s="138">
        <v>38</v>
      </c>
      <c r="J41" s="131">
        <f t="shared" si="8"/>
        <v>122.58064516129</v>
      </c>
      <c r="K41" s="136"/>
      <c r="L41" s="159"/>
    </row>
    <row r="42" ht="20.15" customHeight="1" spans="1:12">
      <c r="A42" s="143" t="s">
        <v>225</v>
      </c>
      <c r="B42" s="141">
        <v>77</v>
      </c>
      <c r="C42" s="134">
        <v>1100</v>
      </c>
      <c r="D42" s="135">
        <v>927</v>
      </c>
      <c r="E42" s="131">
        <f t="shared" si="6"/>
        <v>84.2727272727273</v>
      </c>
      <c r="F42" s="143" t="s">
        <v>226</v>
      </c>
      <c r="G42" s="141">
        <v>3170</v>
      </c>
      <c r="H42" s="137">
        <v>3170</v>
      </c>
      <c r="I42" s="138">
        <v>4409</v>
      </c>
      <c r="J42" s="131">
        <f t="shared" si="8"/>
        <v>139.085173501577</v>
      </c>
      <c r="K42" s="136"/>
      <c r="L42" s="159"/>
    </row>
    <row r="43" ht="20.15" customHeight="1" spans="1:12">
      <c r="A43" s="145" t="s">
        <v>186</v>
      </c>
      <c r="B43" s="141"/>
      <c r="C43" s="138">
        <v>9</v>
      </c>
      <c r="D43" s="135">
        <v>7</v>
      </c>
      <c r="E43" s="131">
        <f t="shared" si="6"/>
        <v>77.7777777777778</v>
      </c>
      <c r="F43" s="143" t="s">
        <v>227</v>
      </c>
      <c r="G43" s="141">
        <v>89</v>
      </c>
      <c r="H43" s="137">
        <v>89</v>
      </c>
      <c r="I43" s="138">
        <v>76</v>
      </c>
      <c r="J43" s="131">
        <f t="shared" si="8"/>
        <v>85.3932584269663</v>
      </c>
      <c r="K43" s="136"/>
      <c r="L43" s="159"/>
    </row>
    <row r="44" ht="20.15" customHeight="1" spans="1:12">
      <c r="A44" s="145"/>
      <c r="B44" s="141"/>
      <c r="C44" s="138"/>
      <c r="D44" s="135"/>
      <c r="E44" s="147"/>
      <c r="F44" s="143" t="s">
        <v>228</v>
      </c>
      <c r="G44" s="141">
        <v>626</v>
      </c>
      <c r="H44" s="144">
        <v>1366</v>
      </c>
      <c r="I44" s="138">
        <v>1165</v>
      </c>
      <c r="J44" s="131">
        <f t="shared" si="8"/>
        <v>85.2855051244509</v>
      </c>
      <c r="K44" s="136"/>
      <c r="L44" s="159"/>
    </row>
    <row r="45" ht="20.15" customHeight="1" spans="1:12">
      <c r="A45" s="143"/>
      <c r="B45" s="141"/>
      <c r="C45" s="138"/>
      <c r="D45" s="135"/>
      <c r="E45" s="147"/>
      <c r="F45" s="145" t="s">
        <v>181</v>
      </c>
      <c r="G45" s="141"/>
      <c r="H45" s="144">
        <v>30627</v>
      </c>
      <c r="I45" s="138">
        <v>31969</v>
      </c>
      <c r="J45" s="131">
        <f t="shared" si="8"/>
        <v>104.38175466092</v>
      </c>
      <c r="K45" s="136"/>
      <c r="L45" s="159"/>
    </row>
    <row r="46" ht="20.15" customHeight="1" spans="1:12">
      <c r="A46" s="143"/>
      <c r="B46" s="141"/>
      <c r="C46" s="138"/>
      <c r="D46" s="135"/>
      <c r="E46" s="147"/>
      <c r="F46" s="145" t="s">
        <v>183</v>
      </c>
      <c r="G46" s="141"/>
      <c r="H46" s="144">
        <v>5</v>
      </c>
      <c r="I46" s="138">
        <v>6</v>
      </c>
      <c r="J46" s="131">
        <f t="shared" si="8"/>
        <v>120</v>
      </c>
      <c r="K46" s="136"/>
      <c r="L46" s="159"/>
    </row>
    <row r="47" ht="20.15" customHeight="1" spans="1:12">
      <c r="A47" s="143"/>
      <c r="B47" s="141"/>
      <c r="C47" s="138"/>
      <c r="D47" s="135"/>
      <c r="E47" s="147"/>
      <c r="F47" s="145" t="s">
        <v>229</v>
      </c>
      <c r="G47" s="141">
        <v>477</v>
      </c>
      <c r="H47" s="144">
        <v>586</v>
      </c>
      <c r="I47" s="138">
        <v>586</v>
      </c>
      <c r="J47" s="131">
        <f t="shared" si="8"/>
        <v>100</v>
      </c>
      <c r="K47" s="136"/>
      <c r="L47" s="159"/>
    </row>
    <row r="48" s="104" customFormat="1" ht="15" customHeight="1" spans="1:256">
      <c r="A48" s="148" t="s">
        <v>230</v>
      </c>
      <c r="B48" s="148"/>
      <c r="C48" s="148"/>
      <c r="D48" s="148"/>
      <c r="E48" s="149"/>
      <c r="F48" s="148"/>
      <c r="G48" s="148"/>
      <c r="H48" s="148"/>
      <c r="I48" s="148"/>
      <c r="J48" s="148"/>
      <c r="K48" s="148"/>
      <c r="L48" s="148"/>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0"/>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c r="DF48" s="160"/>
      <c r="DG48" s="160"/>
      <c r="DH48" s="160"/>
      <c r="DI48" s="160"/>
      <c r="DJ48" s="160"/>
      <c r="DK48" s="160"/>
      <c r="DL48" s="160"/>
      <c r="DM48" s="160"/>
      <c r="DN48" s="160"/>
      <c r="DO48" s="160"/>
      <c r="DP48" s="160"/>
      <c r="DQ48" s="160"/>
      <c r="DR48" s="160"/>
      <c r="DS48" s="160"/>
      <c r="DT48" s="160"/>
      <c r="DU48" s="160"/>
      <c r="DV48" s="160"/>
      <c r="DW48" s="160"/>
      <c r="DX48" s="160"/>
      <c r="DY48" s="160"/>
      <c r="DZ48" s="160"/>
      <c r="EA48" s="160"/>
      <c r="EB48" s="160"/>
      <c r="EC48" s="160"/>
      <c r="ED48" s="160"/>
      <c r="EE48" s="160"/>
      <c r="EF48" s="160"/>
      <c r="EG48" s="160"/>
      <c r="EH48" s="160"/>
      <c r="EI48" s="160"/>
      <c r="EJ48" s="160"/>
      <c r="EK48" s="160"/>
      <c r="EL48" s="160"/>
      <c r="EM48" s="160"/>
      <c r="EN48" s="160"/>
      <c r="EO48" s="160"/>
      <c r="EP48" s="160"/>
      <c r="EQ48" s="160"/>
      <c r="ER48" s="160"/>
      <c r="ES48" s="160"/>
      <c r="ET48" s="160"/>
      <c r="EU48" s="160"/>
      <c r="EV48" s="160"/>
      <c r="EW48" s="160"/>
      <c r="EX48" s="160"/>
      <c r="EY48" s="160"/>
      <c r="EZ48" s="160"/>
      <c r="FA48" s="160"/>
      <c r="FB48" s="160"/>
      <c r="FC48" s="160"/>
      <c r="FD48" s="160"/>
      <c r="FE48" s="160"/>
      <c r="FF48" s="160"/>
      <c r="FG48" s="160"/>
      <c r="FH48" s="160"/>
      <c r="FI48" s="160"/>
      <c r="FJ48" s="160"/>
      <c r="FK48" s="160"/>
      <c r="FL48" s="160"/>
      <c r="FM48" s="160"/>
      <c r="FN48" s="160"/>
      <c r="FO48" s="160"/>
      <c r="FP48" s="160"/>
      <c r="FQ48" s="160"/>
      <c r="FR48" s="160"/>
      <c r="FS48" s="160"/>
      <c r="FT48" s="160"/>
      <c r="FU48" s="160"/>
      <c r="FV48" s="160"/>
      <c r="FW48" s="160"/>
      <c r="FX48" s="160"/>
      <c r="FY48" s="160"/>
      <c r="FZ48" s="160"/>
      <c r="GA48" s="160"/>
      <c r="GB48" s="160"/>
      <c r="GC48" s="160"/>
      <c r="GD48" s="160"/>
      <c r="GE48" s="160"/>
      <c r="GF48" s="160"/>
      <c r="GG48" s="160"/>
      <c r="GH48" s="160"/>
      <c r="GI48" s="160"/>
      <c r="GJ48" s="160"/>
      <c r="GK48" s="160"/>
      <c r="GL48" s="160"/>
      <c r="GM48" s="160"/>
      <c r="GN48" s="160"/>
      <c r="GO48" s="160"/>
      <c r="GP48" s="160"/>
      <c r="GQ48" s="160"/>
      <c r="GR48" s="160"/>
      <c r="GS48" s="160"/>
      <c r="GT48" s="160"/>
      <c r="GU48" s="160"/>
      <c r="GV48" s="160"/>
      <c r="GW48" s="160"/>
      <c r="GX48" s="160"/>
      <c r="GY48" s="160"/>
      <c r="GZ48" s="160"/>
      <c r="HA48" s="160"/>
      <c r="HB48" s="160"/>
      <c r="HC48" s="160"/>
      <c r="HD48" s="160"/>
      <c r="HE48" s="160"/>
      <c r="HF48" s="160"/>
      <c r="HG48" s="160"/>
      <c r="HH48" s="160"/>
      <c r="HI48" s="160"/>
      <c r="HJ48" s="160"/>
      <c r="HK48" s="160"/>
      <c r="HL48" s="160"/>
      <c r="HM48" s="160"/>
      <c r="HN48" s="160"/>
      <c r="HO48" s="160"/>
      <c r="HP48" s="160"/>
      <c r="HQ48" s="160"/>
      <c r="HR48" s="160"/>
      <c r="HS48" s="160"/>
      <c r="HT48" s="160"/>
      <c r="HU48" s="160"/>
      <c r="HV48" s="160"/>
      <c r="HW48" s="160"/>
      <c r="HX48" s="160"/>
      <c r="HY48" s="160"/>
      <c r="HZ48" s="160"/>
      <c r="IA48" s="160"/>
      <c r="IB48" s="160"/>
      <c r="IC48" s="160"/>
      <c r="ID48" s="160"/>
      <c r="IE48" s="160"/>
      <c r="IF48" s="160"/>
      <c r="IG48" s="160"/>
      <c r="IH48" s="160"/>
      <c r="II48" s="160"/>
      <c r="IJ48" s="160"/>
      <c r="IK48" s="160"/>
      <c r="IL48" s="160"/>
      <c r="IM48" s="160"/>
      <c r="IN48" s="160"/>
      <c r="IO48" s="160"/>
      <c r="IP48" s="160"/>
      <c r="IQ48" s="160"/>
      <c r="IR48" s="160"/>
      <c r="IS48" s="160"/>
      <c r="IT48" s="160"/>
      <c r="IU48" s="160"/>
      <c r="IV48" s="160"/>
    </row>
    <row r="49" s="104" customFormat="1" ht="15" customHeight="1" spans="1:256">
      <c r="A49" s="148"/>
      <c r="B49" s="148"/>
      <c r="C49" s="148"/>
      <c r="D49" s="148"/>
      <c r="E49" s="149"/>
      <c r="F49" s="148"/>
      <c r="G49" s="148"/>
      <c r="H49" s="148"/>
      <c r="I49" s="148"/>
      <c r="J49" s="148"/>
      <c r="K49" s="148"/>
      <c r="L49" s="148"/>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0"/>
      <c r="BW49" s="160"/>
      <c r="BX49" s="160"/>
      <c r="BY49" s="160"/>
      <c r="BZ49" s="160"/>
      <c r="CA49" s="160"/>
      <c r="CB49" s="160"/>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c r="DF49" s="160"/>
      <c r="DG49" s="160"/>
      <c r="DH49" s="160"/>
      <c r="DI49" s="160"/>
      <c r="DJ49" s="160"/>
      <c r="DK49" s="160"/>
      <c r="DL49" s="160"/>
      <c r="DM49" s="160"/>
      <c r="DN49" s="160"/>
      <c r="DO49" s="160"/>
      <c r="DP49" s="160"/>
      <c r="DQ49" s="160"/>
      <c r="DR49" s="160"/>
      <c r="DS49" s="160"/>
      <c r="DT49" s="160"/>
      <c r="DU49" s="160"/>
      <c r="DV49" s="160"/>
      <c r="DW49" s="160"/>
      <c r="DX49" s="160"/>
      <c r="DY49" s="160"/>
      <c r="DZ49" s="160"/>
      <c r="EA49" s="160"/>
      <c r="EB49" s="160"/>
      <c r="EC49" s="160"/>
      <c r="ED49" s="160"/>
      <c r="EE49" s="160"/>
      <c r="EF49" s="160"/>
      <c r="EG49" s="160"/>
      <c r="EH49" s="160"/>
      <c r="EI49" s="160"/>
      <c r="EJ49" s="160"/>
      <c r="EK49" s="160"/>
      <c r="EL49" s="160"/>
      <c r="EM49" s="160"/>
      <c r="EN49" s="160"/>
      <c r="EO49" s="160"/>
      <c r="EP49" s="160"/>
      <c r="EQ49" s="160"/>
      <c r="ER49" s="160"/>
      <c r="ES49" s="160"/>
      <c r="ET49" s="160"/>
      <c r="EU49" s="160"/>
      <c r="EV49" s="160"/>
      <c r="EW49" s="160"/>
      <c r="EX49" s="160"/>
      <c r="EY49" s="160"/>
      <c r="EZ49" s="160"/>
      <c r="FA49" s="160"/>
      <c r="FB49" s="160"/>
      <c r="FC49" s="160"/>
      <c r="FD49" s="160"/>
      <c r="FE49" s="160"/>
      <c r="FF49" s="160"/>
      <c r="FG49" s="160"/>
      <c r="FH49" s="160"/>
      <c r="FI49" s="160"/>
      <c r="FJ49" s="160"/>
      <c r="FK49" s="160"/>
      <c r="FL49" s="160"/>
      <c r="FM49" s="160"/>
      <c r="FN49" s="160"/>
      <c r="FO49" s="160"/>
      <c r="FP49" s="160"/>
      <c r="FQ49" s="160"/>
      <c r="FR49" s="160"/>
      <c r="FS49" s="160"/>
      <c r="FT49" s="160"/>
      <c r="FU49" s="160"/>
      <c r="FV49" s="160"/>
      <c r="FW49" s="160"/>
      <c r="FX49" s="160"/>
      <c r="FY49" s="160"/>
      <c r="FZ49" s="160"/>
      <c r="GA49" s="160"/>
      <c r="GB49" s="160"/>
      <c r="GC49" s="160"/>
      <c r="GD49" s="160"/>
      <c r="GE49" s="160"/>
      <c r="GF49" s="160"/>
      <c r="GG49" s="160"/>
      <c r="GH49" s="160"/>
      <c r="GI49" s="160"/>
      <c r="GJ49" s="160"/>
      <c r="GK49" s="160"/>
      <c r="GL49" s="160"/>
      <c r="GM49" s="160"/>
      <c r="GN49" s="160"/>
      <c r="GO49" s="160"/>
      <c r="GP49" s="160"/>
      <c r="GQ49" s="160"/>
      <c r="GR49" s="160"/>
      <c r="GS49" s="160"/>
      <c r="GT49" s="160"/>
      <c r="GU49" s="160"/>
      <c r="GV49" s="160"/>
      <c r="GW49" s="160"/>
      <c r="GX49" s="160"/>
      <c r="GY49" s="160"/>
      <c r="GZ49" s="160"/>
      <c r="HA49" s="160"/>
      <c r="HB49" s="160"/>
      <c r="HC49" s="160"/>
      <c r="HD49" s="160"/>
      <c r="HE49" s="160"/>
      <c r="HF49" s="160"/>
      <c r="HG49" s="160"/>
      <c r="HH49" s="160"/>
      <c r="HI49" s="160"/>
      <c r="HJ49" s="160"/>
      <c r="HK49" s="160"/>
      <c r="HL49" s="160"/>
      <c r="HM49" s="160"/>
      <c r="HN49" s="160"/>
      <c r="HO49" s="160"/>
      <c r="HP49" s="160"/>
      <c r="HQ49" s="160"/>
      <c r="HR49" s="160"/>
      <c r="HS49" s="160"/>
      <c r="HT49" s="160"/>
      <c r="HU49" s="160"/>
      <c r="HV49" s="160"/>
      <c r="HW49" s="160"/>
      <c r="HX49" s="160"/>
      <c r="HY49" s="160"/>
      <c r="HZ49" s="160"/>
      <c r="IA49" s="160"/>
      <c r="IB49" s="160"/>
      <c r="IC49" s="160"/>
      <c r="ID49" s="160"/>
      <c r="IE49" s="160"/>
      <c r="IF49" s="160"/>
      <c r="IG49" s="160"/>
      <c r="IH49" s="160"/>
      <c r="II49" s="160"/>
      <c r="IJ49" s="160"/>
      <c r="IK49" s="160"/>
      <c r="IL49" s="160"/>
      <c r="IM49" s="160"/>
      <c r="IN49" s="160"/>
      <c r="IO49" s="160"/>
      <c r="IP49" s="160"/>
      <c r="IQ49" s="160"/>
      <c r="IR49" s="160"/>
      <c r="IS49" s="160"/>
      <c r="IT49" s="160"/>
      <c r="IU49" s="160"/>
      <c r="IV49" s="160"/>
    </row>
    <row r="50" spans="1:12">
      <c r="A50" s="83"/>
      <c r="B50" s="83"/>
      <c r="C50" s="83"/>
      <c r="D50" s="112"/>
      <c r="E50" s="113"/>
      <c r="F50" s="83"/>
      <c r="G50" s="83"/>
      <c r="H50" s="83"/>
      <c r="I50" s="150"/>
      <c r="J50" s="150"/>
      <c r="K50" s="83"/>
      <c r="L50" s="150"/>
    </row>
    <row r="51" spans="1:12">
      <c r="A51" s="83"/>
      <c r="B51" s="83"/>
      <c r="C51" s="83"/>
      <c r="D51" s="112"/>
      <c r="E51" s="113"/>
      <c r="F51" s="83"/>
      <c r="G51" s="83"/>
      <c r="H51" s="83"/>
      <c r="I51" s="150"/>
      <c r="J51" s="150"/>
      <c r="K51" s="83"/>
      <c r="L51" s="150"/>
    </row>
    <row r="52" spans="1:12">
      <c r="A52" s="83"/>
      <c r="B52" s="83"/>
      <c r="C52" s="83"/>
      <c r="D52" s="112"/>
      <c r="E52" s="113"/>
      <c r="F52" s="83"/>
      <c r="G52" s="83"/>
      <c r="H52" s="83"/>
      <c r="I52" s="150"/>
      <c r="J52" s="150"/>
      <c r="K52" s="83"/>
      <c r="L52" s="150"/>
    </row>
    <row r="53" spans="1:12">
      <c r="A53" s="83"/>
      <c r="B53" s="83"/>
      <c r="C53" s="83"/>
      <c r="D53" s="112"/>
      <c r="E53" s="113"/>
      <c r="F53" s="83"/>
      <c r="G53" s="83"/>
      <c r="H53" s="83"/>
      <c r="I53" s="150"/>
      <c r="J53" s="150"/>
      <c r="K53" s="83"/>
      <c r="L53" s="150"/>
    </row>
    <row r="54" spans="1:12">
      <c r="A54" s="83"/>
      <c r="B54" s="83"/>
      <c r="C54" s="83"/>
      <c r="D54" s="112"/>
      <c r="E54" s="113"/>
      <c r="F54" s="83"/>
      <c r="G54" s="83"/>
      <c r="H54" s="83"/>
      <c r="I54" s="150"/>
      <c r="J54" s="150"/>
      <c r="K54" s="83"/>
      <c r="L54" s="150"/>
    </row>
  </sheetData>
  <mergeCells count="14">
    <mergeCell ref="A2:L2"/>
    <mergeCell ref="A4:A7"/>
    <mergeCell ref="B4:B7"/>
    <mergeCell ref="C4:C7"/>
    <mergeCell ref="D4:D7"/>
    <mergeCell ref="E4:E7"/>
    <mergeCell ref="F4:F7"/>
    <mergeCell ref="G4:G7"/>
    <mergeCell ref="H4:H7"/>
    <mergeCell ref="I4:I7"/>
    <mergeCell ref="J4:J7"/>
    <mergeCell ref="K4:K7"/>
    <mergeCell ref="L4:L7"/>
    <mergeCell ref="A48:L49"/>
  </mergeCells>
  <printOptions horizontalCentered="1"/>
  <pageMargins left="0.786805555555556" right="0.786805555555556" top="0.393055555555556" bottom="0.275" header="0.236111111111111" footer="0.196527777777778"/>
  <pageSetup paperSize="9" scale="5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45"/>
  <sheetViews>
    <sheetView zoomScale="85" zoomScaleNormal="85" workbookViewId="0">
      <selection activeCell="B12" sqref="B12"/>
    </sheetView>
  </sheetViews>
  <sheetFormatPr defaultColWidth="8.725" defaultRowHeight="14.25"/>
  <cols>
    <col min="1" max="1" width="47.3666666666667" style="30" customWidth="1"/>
    <col min="2" max="2" width="30.2666666666667" style="30" customWidth="1"/>
    <col min="3" max="3" width="29" style="30" customWidth="1"/>
    <col min="4" max="4" width="17.9083333333333" style="30" customWidth="1"/>
    <col min="5" max="15" width="9" style="30"/>
    <col min="16" max="243" width="8.725" style="30"/>
    <col min="244" max="16381" width="8.725" style="6"/>
  </cols>
  <sheetData>
    <row r="1" spans="1:3">
      <c r="A1" s="83" t="s">
        <v>12</v>
      </c>
      <c r="B1" s="83"/>
      <c r="C1" s="83"/>
    </row>
    <row r="2" s="81" customFormat="1" ht="40" customHeight="1" spans="1:243">
      <c r="A2" s="84" t="s">
        <v>13</v>
      </c>
      <c r="B2" s="84"/>
      <c r="C2" s="84"/>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row>
    <row r="3" ht="18" customHeight="1" spans="1:3">
      <c r="A3" s="86"/>
      <c r="B3" s="83"/>
      <c r="C3" s="87" t="s">
        <v>22</v>
      </c>
    </row>
    <row r="4" ht="22" customHeight="1" spans="1:3">
      <c r="A4" s="88" t="s">
        <v>231</v>
      </c>
      <c r="B4" s="88" t="s">
        <v>166</v>
      </c>
      <c r="C4" s="88" t="s">
        <v>232</v>
      </c>
    </row>
    <row r="5" ht="22" customHeight="1" spans="1:3">
      <c r="A5" s="88"/>
      <c r="B5" s="88"/>
      <c r="C5" s="88" t="s">
        <v>233</v>
      </c>
    </row>
    <row r="6" ht="22" customHeight="1" spans="1:3">
      <c r="A6" s="89" t="s">
        <v>234</v>
      </c>
      <c r="B6" s="90">
        <f>SUM(B7:B19)+SUM(B24:B29)</f>
        <v>1220566</v>
      </c>
      <c r="C6" s="91">
        <f>SUM(C7:C19)+SUM(C24:C29)</f>
        <v>45335</v>
      </c>
    </row>
    <row r="7" ht="22" customHeight="1" spans="1:3">
      <c r="A7" s="92" t="s">
        <v>38</v>
      </c>
      <c r="B7" s="93">
        <v>171222</v>
      </c>
      <c r="C7" s="94">
        <v>1900</v>
      </c>
    </row>
    <row r="8" ht="22" customHeight="1" spans="1:4">
      <c r="A8" s="92" t="s">
        <v>235</v>
      </c>
      <c r="B8" s="93">
        <v>3753</v>
      </c>
      <c r="C8" s="94"/>
      <c r="D8" s="57"/>
    </row>
    <row r="9" ht="22" customHeight="1" spans="1:4">
      <c r="A9" s="92" t="s">
        <v>236</v>
      </c>
      <c r="B9" s="93">
        <v>147147</v>
      </c>
      <c r="C9" s="94">
        <v>3133</v>
      </c>
      <c r="D9" s="57"/>
    </row>
    <row r="10" ht="22" customHeight="1" spans="1:4">
      <c r="A10" s="92" t="s">
        <v>237</v>
      </c>
      <c r="B10" s="93">
        <v>156222</v>
      </c>
      <c r="C10" s="94">
        <v>715</v>
      </c>
      <c r="D10" s="57"/>
    </row>
    <row r="11" ht="22" customHeight="1" spans="1:4">
      <c r="A11" s="92" t="s">
        <v>238</v>
      </c>
      <c r="B11" s="93">
        <v>26297</v>
      </c>
      <c r="C11" s="94">
        <v>23</v>
      </c>
      <c r="D11" s="57"/>
    </row>
    <row r="12" ht="22" customHeight="1" spans="1:4">
      <c r="A12" s="92" t="s">
        <v>239</v>
      </c>
      <c r="B12" s="93">
        <v>74892</v>
      </c>
      <c r="C12" s="94">
        <v>30001</v>
      </c>
      <c r="D12" s="57"/>
    </row>
    <row r="13" ht="22" customHeight="1" spans="1:4">
      <c r="A13" s="92" t="s">
        <v>240</v>
      </c>
      <c r="B13" s="93">
        <v>189789</v>
      </c>
      <c r="C13" s="94">
        <v>2207</v>
      </c>
      <c r="D13" s="57"/>
    </row>
    <row r="14" ht="22" customHeight="1" spans="1:4">
      <c r="A14" s="92" t="s">
        <v>241</v>
      </c>
      <c r="B14" s="93">
        <v>79422</v>
      </c>
      <c r="C14" s="94">
        <v>3</v>
      </c>
      <c r="D14" s="57"/>
    </row>
    <row r="15" ht="22" customHeight="1" spans="1:4">
      <c r="A15" s="92" t="s">
        <v>242</v>
      </c>
      <c r="B15" s="93">
        <v>39148</v>
      </c>
      <c r="C15" s="94">
        <v>4905</v>
      </c>
      <c r="D15" s="57"/>
    </row>
    <row r="16" ht="22" customHeight="1" spans="1:4">
      <c r="A16" s="92" t="s">
        <v>243</v>
      </c>
      <c r="B16" s="93">
        <v>99466</v>
      </c>
      <c r="C16" s="94"/>
      <c r="D16" s="57"/>
    </row>
    <row r="17" ht="22" customHeight="1" spans="1:4">
      <c r="A17" s="92" t="s">
        <v>244</v>
      </c>
      <c r="B17" s="93">
        <v>20089</v>
      </c>
      <c r="C17" s="94">
        <v>112</v>
      </c>
      <c r="D17" s="57"/>
    </row>
    <row r="18" ht="22" customHeight="1" spans="1:4">
      <c r="A18" s="92" t="s">
        <v>245</v>
      </c>
      <c r="B18" s="93">
        <v>52414</v>
      </c>
      <c r="C18" s="94">
        <v>2334</v>
      </c>
      <c r="D18" s="57"/>
    </row>
    <row r="19" s="6" customFormat="1" ht="22" customHeight="1" spans="1:243">
      <c r="A19" s="92" t="s">
        <v>246</v>
      </c>
      <c r="B19" s="93">
        <f>SUM(B20:B23)</f>
        <v>102594</v>
      </c>
      <c r="C19" s="94"/>
      <c r="D19" s="9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row>
    <row r="20" s="6" customFormat="1" ht="22" customHeight="1" spans="1:243">
      <c r="A20" s="96" t="s">
        <v>66</v>
      </c>
      <c r="B20" s="93">
        <v>25549</v>
      </c>
      <c r="C20" s="94"/>
      <c r="D20" s="9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row>
    <row r="21" s="6" customFormat="1" ht="22" customHeight="1" spans="1:243">
      <c r="A21" s="96" t="s">
        <v>67</v>
      </c>
      <c r="B21" s="93">
        <v>2917</v>
      </c>
      <c r="C21" s="94"/>
      <c r="D21" s="9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row>
    <row r="22" s="6" customFormat="1" ht="22" customHeight="1" spans="1:243">
      <c r="A22" s="96" t="s">
        <v>68</v>
      </c>
      <c r="B22" s="93">
        <v>73313</v>
      </c>
      <c r="C22" s="94"/>
      <c r="D22" s="9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row>
    <row r="23" s="6" customFormat="1" ht="22" customHeight="1" spans="1:243">
      <c r="A23" s="96" t="s">
        <v>69</v>
      </c>
      <c r="B23" s="93">
        <v>815</v>
      </c>
      <c r="C23" s="94"/>
      <c r="D23" s="9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row>
    <row r="24" s="82" customFormat="1" ht="22" customHeight="1" spans="1:243">
      <c r="A24" s="97" t="s">
        <v>247</v>
      </c>
      <c r="B24" s="93">
        <v>0</v>
      </c>
      <c r="C24" s="94"/>
      <c r="D24" s="9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row>
    <row r="25" ht="22" customHeight="1" spans="1:4">
      <c r="A25" s="92" t="s">
        <v>248</v>
      </c>
      <c r="B25" s="93">
        <v>10425</v>
      </c>
      <c r="C25" s="94"/>
      <c r="D25" s="57"/>
    </row>
    <row r="26" ht="22" customHeight="1" spans="1:4">
      <c r="A26" s="92" t="s">
        <v>249</v>
      </c>
      <c r="B26" s="93">
        <v>25239</v>
      </c>
      <c r="C26" s="94">
        <v>2</v>
      </c>
      <c r="D26" s="57"/>
    </row>
    <row r="27" ht="22" customHeight="1" spans="1:4">
      <c r="A27" s="92" t="s">
        <v>250</v>
      </c>
      <c r="B27" s="93">
        <v>6681</v>
      </c>
      <c r="C27" s="94"/>
      <c r="D27" s="57"/>
    </row>
    <row r="28" ht="22" customHeight="1" spans="1:4">
      <c r="A28" s="98" t="s">
        <v>251</v>
      </c>
      <c r="B28" s="93">
        <v>15635</v>
      </c>
      <c r="C28" s="94"/>
      <c r="D28" s="57"/>
    </row>
    <row r="29" ht="22" customHeight="1" spans="1:4">
      <c r="A29" s="92" t="s">
        <v>252</v>
      </c>
      <c r="B29" s="93">
        <v>131</v>
      </c>
      <c r="C29" s="94"/>
      <c r="D29" s="57"/>
    </row>
    <row r="30" ht="22" customHeight="1" spans="1:4">
      <c r="A30" s="89" t="s">
        <v>253</v>
      </c>
      <c r="B30" s="99">
        <f>SUM(B31:B36)</f>
        <v>1117552</v>
      </c>
      <c r="C30" s="99">
        <f>SUM(C32:C35)</f>
        <v>0</v>
      </c>
      <c r="D30" s="57"/>
    </row>
    <row r="31" ht="22" customHeight="1" spans="1:4">
      <c r="A31" s="100" t="s">
        <v>112</v>
      </c>
      <c r="B31" s="101">
        <v>40</v>
      </c>
      <c r="C31" s="99"/>
      <c r="D31" s="57"/>
    </row>
    <row r="32" ht="22" customHeight="1" spans="1:4">
      <c r="A32" s="100" t="s">
        <v>254</v>
      </c>
      <c r="B32" s="102">
        <v>601067</v>
      </c>
      <c r="C32" s="103"/>
      <c r="D32" s="57"/>
    </row>
    <row r="33" ht="22" customHeight="1" spans="1:3">
      <c r="A33" s="100" t="s">
        <v>255</v>
      </c>
      <c r="B33" s="102">
        <v>1030</v>
      </c>
      <c r="C33" s="103"/>
    </row>
    <row r="34" ht="22" customHeight="1" spans="1:3">
      <c r="A34" s="100" t="s">
        <v>256</v>
      </c>
      <c r="B34" s="102">
        <v>36854</v>
      </c>
      <c r="C34" s="103"/>
    </row>
    <row r="35" ht="22" customHeight="1" spans="1:3">
      <c r="A35" s="100" t="s">
        <v>257</v>
      </c>
      <c r="B35" s="102">
        <v>409134</v>
      </c>
      <c r="C35" s="103"/>
    </row>
    <row r="36" ht="22" customHeight="1" spans="1:3">
      <c r="A36" s="100" t="s">
        <v>258</v>
      </c>
      <c r="B36" s="102">
        <v>69427</v>
      </c>
      <c r="C36" s="103"/>
    </row>
    <row r="37" ht="27" customHeight="1"/>
    <row r="38" ht="27" customHeight="1"/>
    <row r="39" ht="27" customHeight="1"/>
    <row r="40" ht="27" customHeight="1"/>
    <row r="41" ht="27" customHeight="1"/>
    <row r="42" ht="27" customHeight="1"/>
    <row r="43" ht="27" customHeight="1"/>
    <row r="44" ht="27" customHeight="1"/>
    <row r="45" ht="27" customHeight="1"/>
  </sheetData>
  <mergeCells count="3">
    <mergeCell ref="A2:C2"/>
    <mergeCell ref="A4:A5"/>
    <mergeCell ref="B4:B5"/>
  </mergeCells>
  <printOptions horizontalCentered="1"/>
  <pageMargins left="0.790972222222222" right="0.790972222222222" top="0.751388888888889" bottom="0.751388888888889" header="0.5" footer="0.5"/>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78"/>
  <sheetViews>
    <sheetView workbookViewId="0">
      <selection activeCell="B19" sqref="B19"/>
    </sheetView>
  </sheetViews>
  <sheetFormatPr defaultColWidth="9" defaultRowHeight="13.5" outlineLevelCol="2"/>
  <cols>
    <col min="1" max="1" width="9.26666666666667" customWidth="1"/>
    <col min="2" max="2" width="66.9083333333333" customWidth="1"/>
    <col min="3" max="3" width="22.2666666666667" customWidth="1"/>
  </cols>
  <sheetData>
    <row r="1" spans="1:3">
      <c r="A1" s="70" t="s">
        <v>14</v>
      </c>
      <c r="B1" s="6"/>
      <c r="C1" s="71"/>
    </row>
    <row r="2" spans="1:3">
      <c r="A2" s="71"/>
      <c r="B2" s="6"/>
      <c r="C2" s="71"/>
    </row>
    <row r="3" ht="24" spans="1:3">
      <c r="A3" s="72" t="s">
        <v>15</v>
      </c>
      <c r="B3" s="72"/>
      <c r="C3" s="72"/>
    </row>
    <row r="4" spans="1:3">
      <c r="A4" s="73"/>
      <c r="B4" s="74"/>
      <c r="C4" s="73"/>
    </row>
    <row r="5" spans="1:3">
      <c r="A5" s="74" t="s">
        <v>22</v>
      </c>
      <c r="B5" s="74"/>
      <c r="C5" s="73"/>
    </row>
    <row r="6" spans="1:3">
      <c r="A6" s="75" t="s">
        <v>259</v>
      </c>
      <c r="B6" s="75" t="s">
        <v>260</v>
      </c>
      <c r="C6" s="75" t="s">
        <v>166</v>
      </c>
    </row>
    <row r="7" spans="1:3">
      <c r="A7" s="75"/>
      <c r="B7" s="75" t="s">
        <v>261</v>
      </c>
      <c r="C7" s="76">
        <v>1220566</v>
      </c>
    </row>
    <row r="8" spans="1:3">
      <c r="A8" s="77" t="s">
        <v>262</v>
      </c>
      <c r="B8" s="78" t="s">
        <v>263</v>
      </c>
      <c r="C8" s="79">
        <v>171222</v>
      </c>
    </row>
    <row r="9" spans="1:3">
      <c r="A9" s="77"/>
      <c r="B9" s="78" t="s">
        <v>264</v>
      </c>
      <c r="C9" s="79">
        <v>2851</v>
      </c>
    </row>
    <row r="10" spans="1:3">
      <c r="A10" s="77"/>
      <c r="B10" s="78" t="s">
        <v>265</v>
      </c>
      <c r="C10" s="79">
        <v>1956</v>
      </c>
    </row>
    <row r="11" spans="1:3">
      <c r="A11" s="77"/>
      <c r="B11" s="78" t="s">
        <v>266</v>
      </c>
      <c r="C11" s="79">
        <v>170</v>
      </c>
    </row>
    <row r="12" spans="1:3">
      <c r="A12" s="77"/>
      <c r="B12" s="78" t="s">
        <v>267</v>
      </c>
      <c r="C12" s="79">
        <v>72</v>
      </c>
    </row>
    <row r="13" spans="1:3">
      <c r="A13" s="77"/>
      <c r="B13" s="78" t="s">
        <v>268</v>
      </c>
      <c r="C13" s="79">
        <v>33</v>
      </c>
    </row>
    <row r="14" spans="1:3">
      <c r="A14" s="77"/>
      <c r="B14" s="78" t="s">
        <v>269</v>
      </c>
      <c r="C14" s="79">
        <v>186</v>
      </c>
    </row>
    <row r="15" spans="1:3">
      <c r="A15" s="77"/>
      <c r="B15" s="78" t="s">
        <v>270</v>
      </c>
      <c r="C15" s="79">
        <v>434</v>
      </c>
    </row>
    <row r="16" spans="1:3">
      <c r="A16" s="77"/>
      <c r="B16" s="78" t="s">
        <v>271</v>
      </c>
      <c r="C16" s="79">
        <v>2255</v>
      </c>
    </row>
    <row r="17" spans="1:3">
      <c r="A17" s="77"/>
      <c r="B17" s="78" t="s">
        <v>265</v>
      </c>
      <c r="C17" s="79">
        <v>1576</v>
      </c>
    </row>
    <row r="18" spans="1:3">
      <c r="A18" s="77"/>
      <c r="B18" s="78" t="s">
        <v>272</v>
      </c>
      <c r="C18" s="79">
        <v>171</v>
      </c>
    </row>
    <row r="19" spans="1:3">
      <c r="A19" s="77"/>
      <c r="B19" s="78" t="s">
        <v>273</v>
      </c>
      <c r="C19" s="79">
        <v>2</v>
      </c>
    </row>
    <row r="20" spans="1:3">
      <c r="A20" s="77"/>
      <c r="B20" s="78" t="s">
        <v>274</v>
      </c>
      <c r="C20" s="79">
        <v>20</v>
      </c>
    </row>
    <row r="21" spans="1:3">
      <c r="A21" s="77"/>
      <c r="B21" s="78" t="s">
        <v>275</v>
      </c>
      <c r="C21" s="79">
        <v>95</v>
      </c>
    </row>
    <row r="22" spans="1:3">
      <c r="A22" s="77"/>
      <c r="B22" s="78" t="s">
        <v>276</v>
      </c>
      <c r="C22" s="79">
        <v>391</v>
      </c>
    </row>
    <row r="23" spans="1:3">
      <c r="A23" s="77"/>
      <c r="B23" s="78" t="s">
        <v>277</v>
      </c>
      <c r="C23" s="79">
        <v>46660</v>
      </c>
    </row>
    <row r="24" spans="1:3">
      <c r="A24" s="77"/>
      <c r="B24" s="78" t="s">
        <v>265</v>
      </c>
      <c r="C24" s="79">
        <v>18215</v>
      </c>
    </row>
    <row r="25" spans="1:3">
      <c r="A25" s="77"/>
      <c r="B25" s="78" t="s">
        <v>278</v>
      </c>
      <c r="C25" s="79">
        <v>4550</v>
      </c>
    </row>
    <row r="26" spans="1:3">
      <c r="A26" s="77"/>
      <c r="B26" s="78" t="s">
        <v>279</v>
      </c>
      <c r="C26" s="79">
        <v>17754</v>
      </c>
    </row>
    <row r="27" spans="1:3">
      <c r="A27" s="77"/>
      <c r="B27" s="78" t="s">
        <v>280</v>
      </c>
      <c r="C27" s="79">
        <v>214</v>
      </c>
    </row>
    <row r="28" spans="1:3">
      <c r="A28" s="77"/>
      <c r="B28" s="78" t="s">
        <v>275</v>
      </c>
      <c r="C28" s="79">
        <v>1208</v>
      </c>
    </row>
    <row r="29" spans="1:3">
      <c r="A29" s="77"/>
      <c r="B29" s="78" t="s">
        <v>281</v>
      </c>
      <c r="C29" s="79">
        <v>4719</v>
      </c>
    </row>
    <row r="30" spans="1:3">
      <c r="A30" s="77"/>
      <c r="B30" s="78" t="s">
        <v>282</v>
      </c>
      <c r="C30" s="79">
        <v>5174</v>
      </c>
    </row>
    <row r="31" spans="1:3">
      <c r="A31" s="77"/>
      <c r="B31" s="78" t="s">
        <v>265</v>
      </c>
      <c r="C31" s="79">
        <v>2181</v>
      </c>
    </row>
    <row r="32" spans="1:3">
      <c r="A32" s="77"/>
      <c r="B32" s="78" t="s">
        <v>278</v>
      </c>
      <c r="C32" s="79">
        <v>36</v>
      </c>
    </row>
    <row r="33" spans="1:3">
      <c r="A33" s="77"/>
      <c r="B33" s="78" t="s">
        <v>283</v>
      </c>
      <c r="C33" s="79">
        <v>175</v>
      </c>
    </row>
    <row r="34" spans="1:3">
      <c r="A34" s="77"/>
      <c r="B34" s="78" t="s">
        <v>284</v>
      </c>
      <c r="C34" s="79">
        <v>166</v>
      </c>
    </row>
    <row r="35" spans="1:3">
      <c r="A35" s="77"/>
      <c r="B35" s="78" t="s">
        <v>275</v>
      </c>
      <c r="C35" s="79">
        <v>247</v>
      </c>
    </row>
    <row r="36" spans="1:3">
      <c r="A36" s="77"/>
      <c r="B36" s="78" t="s">
        <v>285</v>
      </c>
      <c r="C36" s="79">
        <v>2369</v>
      </c>
    </row>
    <row r="37" spans="1:3">
      <c r="A37" s="77"/>
      <c r="B37" s="78" t="s">
        <v>286</v>
      </c>
      <c r="C37" s="79">
        <v>3478</v>
      </c>
    </row>
    <row r="38" spans="1:3">
      <c r="A38" s="77"/>
      <c r="B38" s="78" t="s">
        <v>265</v>
      </c>
      <c r="C38" s="79">
        <v>515</v>
      </c>
    </row>
    <row r="39" spans="1:3">
      <c r="A39" s="77"/>
      <c r="B39" s="78" t="s">
        <v>278</v>
      </c>
      <c r="C39" s="79">
        <v>18</v>
      </c>
    </row>
    <row r="40" spans="1:3">
      <c r="A40" s="77"/>
      <c r="B40" s="78" t="s">
        <v>287</v>
      </c>
      <c r="C40" s="79">
        <v>1485</v>
      </c>
    </row>
    <row r="41" spans="1:3">
      <c r="A41" s="77"/>
      <c r="B41" s="78" t="s">
        <v>288</v>
      </c>
      <c r="C41" s="79">
        <v>60</v>
      </c>
    </row>
    <row r="42" spans="1:3">
      <c r="A42" s="77"/>
      <c r="B42" s="78" t="s">
        <v>289</v>
      </c>
      <c r="C42" s="79">
        <v>1019</v>
      </c>
    </row>
    <row r="43" spans="1:3">
      <c r="A43" s="77"/>
      <c r="B43" s="78" t="s">
        <v>290</v>
      </c>
      <c r="C43" s="79">
        <v>150</v>
      </c>
    </row>
    <row r="44" spans="1:3">
      <c r="A44" s="77"/>
      <c r="B44" s="78" t="s">
        <v>275</v>
      </c>
      <c r="C44" s="79">
        <v>93</v>
      </c>
    </row>
    <row r="45" spans="1:3">
      <c r="A45" s="77"/>
      <c r="B45" s="78" t="s">
        <v>291</v>
      </c>
      <c r="C45" s="79">
        <v>138</v>
      </c>
    </row>
    <row r="46" spans="1:3">
      <c r="A46" s="77"/>
      <c r="B46" s="78" t="s">
        <v>292</v>
      </c>
      <c r="C46" s="79">
        <v>7389</v>
      </c>
    </row>
    <row r="47" spans="1:3">
      <c r="A47" s="77"/>
      <c r="B47" s="78" t="s">
        <v>265</v>
      </c>
      <c r="C47" s="79">
        <v>2431</v>
      </c>
    </row>
    <row r="48" spans="1:3">
      <c r="A48" s="77"/>
      <c r="B48" s="78" t="s">
        <v>293</v>
      </c>
      <c r="C48" s="79">
        <v>441</v>
      </c>
    </row>
    <row r="49" spans="1:3">
      <c r="A49" s="77"/>
      <c r="B49" s="78" t="s">
        <v>275</v>
      </c>
      <c r="C49" s="79">
        <v>521</v>
      </c>
    </row>
    <row r="50" spans="1:3">
      <c r="A50" s="77"/>
      <c r="B50" s="78" t="s">
        <v>294</v>
      </c>
      <c r="C50" s="79">
        <v>3996</v>
      </c>
    </row>
    <row r="51" spans="1:3">
      <c r="A51" s="77"/>
      <c r="B51" s="78" t="s">
        <v>295</v>
      </c>
      <c r="C51" s="79">
        <v>17891</v>
      </c>
    </row>
    <row r="52" spans="1:3">
      <c r="A52" s="77"/>
      <c r="B52" s="78" t="s">
        <v>296</v>
      </c>
      <c r="C52" s="79">
        <v>17891</v>
      </c>
    </row>
    <row r="53" spans="1:3">
      <c r="A53" s="77"/>
      <c r="B53" s="78" t="s">
        <v>297</v>
      </c>
      <c r="C53" s="79">
        <v>1873</v>
      </c>
    </row>
    <row r="54" spans="1:3">
      <c r="A54" s="77"/>
      <c r="B54" s="78" t="s">
        <v>265</v>
      </c>
      <c r="C54" s="79">
        <v>1376</v>
      </c>
    </row>
    <row r="55" spans="1:3">
      <c r="A55" s="77"/>
      <c r="B55" s="78" t="s">
        <v>278</v>
      </c>
      <c r="C55" s="79">
        <v>249</v>
      </c>
    </row>
    <row r="56" spans="1:3">
      <c r="A56" s="77"/>
      <c r="B56" s="78" t="s">
        <v>298</v>
      </c>
      <c r="C56" s="79">
        <v>150</v>
      </c>
    </row>
    <row r="57" spans="1:3">
      <c r="A57" s="77"/>
      <c r="B57" s="78" t="s">
        <v>293</v>
      </c>
      <c r="C57" s="79">
        <v>77</v>
      </c>
    </row>
    <row r="58" spans="1:3">
      <c r="A58" s="77"/>
      <c r="B58" s="78" t="s">
        <v>275</v>
      </c>
      <c r="C58" s="79">
        <v>21</v>
      </c>
    </row>
    <row r="59" spans="1:3">
      <c r="A59" s="77"/>
      <c r="B59" s="78" t="s">
        <v>299</v>
      </c>
      <c r="C59" s="79">
        <v>121</v>
      </c>
    </row>
    <row r="60" spans="1:3">
      <c r="A60" s="77"/>
      <c r="B60" s="78" t="s">
        <v>300</v>
      </c>
      <c r="C60" s="79">
        <v>121</v>
      </c>
    </row>
    <row r="61" spans="1:3">
      <c r="A61" s="77"/>
      <c r="B61" s="78" t="s">
        <v>301</v>
      </c>
      <c r="C61" s="79">
        <v>1114</v>
      </c>
    </row>
    <row r="62" spans="1:3">
      <c r="A62" s="77"/>
      <c r="B62" s="78" t="s">
        <v>265</v>
      </c>
      <c r="C62" s="79">
        <v>226</v>
      </c>
    </row>
    <row r="63" spans="1:3">
      <c r="A63" s="77"/>
      <c r="B63" s="78" t="s">
        <v>275</v>
      </c>
      <c r="C63" s="79">
        <v>21</v>
      </c>
    </row>
    <row r="64" spans="1:3">
      <c r="A64" s="77"/>
      <c r="B64" s="78" t="s">
        <v>302</v>
      </c>
      <c r="C64" s="79">
        <v>867</v>
      </c>
    </row>
    <row r="65" spans="1:3">
      <c r="A65" s="77"/>
      <c r="B65" s="78" t="s">
        <v>303</v>
      </c>
      <c r="C65" s="79">
        <v>6918</v>
      </c>
    </row>
    <row r="66" spans="1:3">
      <c r="A66" s="77"/>
      <c r="B66" s="78" t="s">
        <v>265</v>
      </c>
      <c r="C66" s="79">
        <v>5574</v>
      </c>
    </row>
    <row r="67" spans="1:3">
      <c r="A67" s="77"/>
      <c r="B67" s="78" t="s">
        <v>304</v>
      </c>
      <c r="C67" s="79">
        <v>399</v>
      </c>
    </row>
    <row r="68" spans="1:3">
      <c r="A68" s="77"/>
      <c r="B68" s="78" t="s">
        <v>305</v>
      </c>
      <c r="C68" s="79">
        <v>945</v>
      </c>
    </row>
    <row r="69" spans="1:3">
      <c r="A69" s="77"/>
      <c r="B69" s="78" t="s">
        <v>306</v>
      </c>
      <c r="C69" s="79">
        <v>3683</v>
      </c>
    </row>
    <row r="70" spans="1:3">
      <c r="A70" s="77"/>
      <c r="B70" s="78" t="s">
        <v>265</v>
      </c>
      <c r="C70" s="79">
        <v>1500</v>
      </c>
    </row>
    <row r="71" spans="1:3">
      <c r="A71" s="77"/>
      <c r="B71" s="78" t="s">
        <v>307</v>
      </c>
      <c r="C71" s="79">
        <v>9</v>
      </c>
    </row>
    <row r="72" spans="1:3">
      <c r="A72" s="77"/>
      <c r="B72" s="78" t="s">
        <v>308</v>
      </c>
      <c r="C72" s="79">
        <v>275</v>
      </c>
    </row>
    <row r="73" spans="1:3">
      <c r="A73" s="77"/>
      <c r="B73" s="78" t="s">
        <v>309</v>
      </c>
      <c r="C73" s="79">
        <v>1899</v>
      </c>
    </row>
    <row r="74" spans="1:3">
      <c r="A74" s="77"/>
      <c r="B74" s="78" t="s">
        <v>310</v>
      </c>
      <c r="C74" s="79">
        <v>1389</v>
      </c>
    </row>
    <row r="75" spans="1:3">
      <c r="A75" s="77"/>
      <c r="B75" s="78" t="s">
        <v>311</v>
      </c>
      <c r="C75" s="79">
        <v>10</v>
      </c>
    </row>
    <row r="76" spans="1:3">
      <c r="A76" s="77"/>
      <c r="B76" s="78" t="s">
        <v>312</v>
      </c>
      <c r="C76" s="79">
        <v>711</v>
      </c>
    </row>
    <row r="77" spans="1:3">
      <c r="A77" s="77"/>
      <c r="B77" s="78" t="s">
        <v>313</v>
      </c>
      <c r="C77" s="79">
        <v>668</v>
      </c>
    </row>
    <row r="78" spans="1:3">
      <c r="A78" s="77"/>
      <c r="B78" s="78" t="s">
        <v>314</v>
      </c>
      <c r="C78" s="79">
        <v>29</v>
      </c>
    </row>
    <row r="79" spans="1:3">
      <c r="A79" s="77"/>
      <c r="B79" s="78" t="s">
        <v>265</v>
      </c>
      <c r="C79" s="79">
        <v>27</v>
      </c>
    </row>
    <row r="80" spans="1:3">
      <c r="A80" s="77"/>
      <c r="B80" s="78" t="s">
        <v>315</v>
      </c>
      <c r="C80" s="79">
        <v>2</v>
      </c>
    </row>
    <row r="81" spans="1:3">
      <c r="A81" s="77"/>
      <c r="B81" s="78" t="s">
        <v>316</v>
      </c>
      <c r="C81" s="79">
        <v>660</v>
      </c>
    </row>
    <row r="82" spans="1:3">
      <c r="A82" s="77"/>
      <c r="B82" s="78" t="s">
        <v>317</v>
      </c>
      <c r="C82" s="79">
        <v>645</v>
      </c>
    </row>
    <row r="83" spans="1:3">
      <c r="A83" s="77"/>
      <c r="B83" s="78" t="s">
        <v>318</v>
      </c>
      <c r="C83" s="79">
        <v>15</v>
      </c>
    </row>
    <row r="84" spans="1:3">
      <c r="A84" s="77"/>
      <c r="B84" s="78" t="s">
        <v>319</v>
      </c>
      <c r="C84" s="79">
        <v>2700</v>
      </c>
    </row>
    <row r="85" spans="1:3">
      <c r="A85" s="77"/>
      <c r="B85" s="78" t="s">
        <v>265</v>
      </c>
      <c r="C85" s="79">
        <v>476</v>
      </c>
    </row>
    <row r="86" spans="1:3">
      <c r="A86" s="77"/>
      <c r="B86" s="78" t="s">
        <v>278</v>
      </c>
      <c r="C86" s="79">
        <v>1914</v>
      </c>
    </row>
    <row r="87" spans="1:3">
      <c r="A87" s="77"/>
      <c r="B87" s="78" t="s">
        <v>320</v>
      </c>
      <c r="C87" s="79">
        <v>310</v>
      </c>
    </row>
    <row r="88" spans="1:3">
      <c r="A88" s="77"/>
      <c r="B88" s="78" t="s">
        <v>321</v>
      </c>
      <c r="C88" s="79">
        <v>1646</v>
      </c>
    </row>
    <row r="89" spans="1:3">
      <c r="A89" s="77"/>
      <c r="B89" s="78" t="s">
        <v>265</v>
      </c>
      <c r="C89" s="79">
        <v>1387</v>
      </c>
    </row>
    <row r="90" spans="1:3">
      <c r="A90" s="77"/>
      <c r="B90" s="78" t="s">
        <v>274</v>
      </c>
      <c r="C90" s="79">
        <v>178</v>
      </c>
    </row>
    <row r="91" spans="1:3">
      <c r="A91" s="77"/>
      <c r="B91" s="78" t="s">
        <v>322</v>
      </c>
      <c r="C91" s="79">
        <v>81</v>
      </c>
    </row>
    <row r="92" spans="1:3">
      <c r="A92" s="77"/>
      <c r="B92" s="78" t="s">
        <v>323</v>
      </c>
      <c r="C92" s="79">
        <v>5024</v>
      </c>
    </row>
    <row r="93" spans="1:3">
      <c r="A93" s="77"/>
      <c r="B93" s="78" t="s">
        <v>265</v>
      </c>
      <c r="C93" s="79">
        <v>2168</v>
      </c>
    </row>
    <row r="94" spans="1:3">
      <c r="A94" s="77"/>
      <c r="B94" s="78" t="s">
        <v>278</v>
      </c>
      <c r="C94" s="79">
        <v>54</v>
      </c>
    </row>
    <row r="95" spans="1:3">
      <c r="A95" s="77"/>
      <c r="B95" s="78" t="s">
        <v>275</v>
      </c>
      <c r="C95" s="79">
        <v>1425</v>
      </c>
    </row>
    <row r="96" spans="1:3">
      <c r="A96" s="77"/>
      <c r="B96" s="78" t="s">
        <v>324</v>
      </c>
      <c r="C96" s="79">
        <v>1377</v>
      </c>
    </row>
    <row r="97" spans="1:3">
      <c r="A97" s="77"/>
      <c r="B97" s="78" t="s">
        <v>325</v>
      </c>
      <c r="C97" s="79">
        <v>6556</v>
      </c>
    </row>
    <row r="98" spans="1:3">
      <c r="A98" s="77"/>
      <c r="B98" s="78" t="s">
        <v>265</v>
      </c>
      <c r="C98" s="79">
        <v>4502</v>
      </c>
    </row>
    <row r="99" spans="1:3">
      <c r="A99" s="77"/>
      <c r="B99" s="78" t="s">
        <v>278</v>
      </c>
      <c r="C99" s="79">
        <v>65</v>
      </c>
    </row>
    <row r="100" spans="1:3">
      <c r="A100" s="77"/>
      <c r="B100" s="78" t="s">
        <v>326</v>
      </c>
      <c r="C100" s="79">
        <v>1989</v>
      </c>
    </row>
    <row r="101" spans="1:3">
      <c r="A101" s="77"/>
      <c r="B101" s="78" t="s">
        <v>327</v>
      </c>
      <c r="C101" s="79">
        <v>2283</v>
      </c>
    </row>
    <row r="102" spans="1:3">
      <c r="A102" s="77"/>
      <c r="B102" s="78" t="s">
        <v>265</v>
      </c>
      <c r="C102" s="79">
        <v>1080</v>
      </c>
    </row>
    <row r="103" spans="1:3">
      <c r="A103" s="77"/>
      <c r="B103" s="78" t="s">
        <v>328</v>
      </c>
      <c r="C103" s="79">
        <v>333</v>
      </c>
    </row>
    <row r="104" spans="1:3">
      <c r="A104" s="77"/>
      <c r="B104" s="78" t="s">
        <v>329</v>
      </c>
      <c r="C104" s="79">
        <v>870</v>
      </c>
    </row>
    <row r="105" spans="1:3">
      <c r="A105" s="77"/>
      <c r="B105" s="78" t="s">
        <v>330</v>
      </c>
      <c r="C105" s="79">
        <v>1058</v>
      </c>
    </row>
    <row r="106" spans="1:3">
      <c r="A106" s="77"/>
      <c r="B106" s="78" t="s">
        <v>265</v>
      </c>
      <c r="C106" s="79">
        <v>928</v>
      </c>
    </row>
    <row r="107" spans="1:3">
      <c r="A107" s="77"/>
      <c r="B107" s="78" t="s">
        <v>275</v>
      </c>
      <c r="C107" s="79">
        <v>81</v>
      </c>
    </row>
    <row r="108" spans="1:3">
      <c r="A108" s="77"/>
      <c r="B108" s="78" t="s">
        <v>331</v>
      </c>
      <c r="C108" s="79">
        <v>49</v>
      </c>
    </row>
    <row r="109" spans="1:3">
      <c r="A109" s="77"/>
      <c r="B109" s="78" t="s">
        <v>332</v>
      </c>
      <c r="C109" s="79">
        <v>2318</v>
      </c>
    </row>
    <row r="110" spans="1:3">
      <c r="A110" s="77"/>
      <c r="B110" s="78" t="s">
        <v>265</v>
      </c>
      <c r="C110" s="79">
        <v>1175</v>
      </c>
    </row>
    <row r="111" spans="1:3">
      <c r="A111" s="77"/>
      <c r="B111" s="78" t="s">
        <v>333</v>
      </c>
      <c r="C111" s="79">
        <v>576</v>
      </c>
    </row>
    <row r="112" spans="1:3">
      <c r="A112" s="77"/>
      <c r="B112" s="78" t="s">
        <v>334</v>
      </c>
      <c r="C112" s="79">
        <v>10</v>
      </c>
    </row>
    <row r="113" spans="1:3">
      <c r="A113" s="77"/>
      <c r="B113" s="78" t="s">
        <v>275</v>
      </c>
      <c r="C113" s="79">
        <v>64</v>
      </c>
    </row>
    <row r="114" spans="1:3">
      <c r="A114" s="77"/>
      <c r="B114" s="78" t="s">
        <v>335</v>
      </c>
      <c r="C114" s="79">
        <v>493</v>
      </c>
    </row>
    <row r="115" spans="1:3">
      <c r="A115" s="77"/>
      <c r="B115" s="78" t="s">
        <v>336</v>
      </c>
      <c r="C115" s="79">
        <v>896</v>
      </c>
    </row>
    <row r="116" spans="1:3">
      <c r="A116" s="77"/>
      <c r="B116" s="78" t="s">
        <v>265</v>
      </c>
      <c r="C116" s="79">
        <v>635</v>
      </c>
    </row>
    <row r="117" spans="1:3">
      <c r="A117" s="77"/>
      <c r="B117" s="78" t="s">
        <v>275</v>
      </c>
      <c r="C117" s="79">
        <v>116</v>
      </c>
    </row>
    <row r="118" spans="1:3">
      <c r="A118" s="77"/>
      <c r="B118" s="78" t="s">
        <v>337</v>
      </c>
      <c r="C118" s="79">
        <v>145</v>
      </c>
    </row>
    <row r="119" spans="1:3">
      <c r="A119" s="77"/>
      <c r="B119" s="78" t="s">
        <v>338</v>
      </c>
      <c r="C119" s="79">
        <v>5670</v>
      </c>
    </row>
    <row r="120" spans="1:3">
      <c r="A120" s="77"/>
      <c r="B120" s="78" t="s">
        <v>265</v>
      </c>
      <c r="C120" s="79">
        <v>3535</v>
      </c>
    </row>
    <row r="121" spans="1:3">
      <c r="A121" s="77"/>
      <c r="B121" s="78" t="s">
        <v>275</v>
      </c>
      <c r="C121" s="79">
        <v>107</v>
      </c>
    </row>
    <row r="122" spans="1:3">
      <c r="A122" s="77"/>
      <c r="B122" s="78" t="s">
        <v>339</v>
      </c>
      <c r="C122" s="79">
        <v>2028</v>
      </c>
    </row>
    <row r="123" spans="1:3">
      <c r="A123" s="77"/>
      <c r="B123" s="78" t="s">
        <v>340</v>
      </c>
      <c r="C123" s="79">
        <v>543</v>
      </c>
    </row>
    <row r="124" spans="1:3">
      <c r="A124" s="77"/>
      <c r="B124" s="78" t="s">
        <v>265</v>
      </c>
      <c r="C124" s="79">
        <v>245</v>
      </c>
    </row>
    <row r="125" spans="1:3">
      <c r="A125" s="77"/>
      <c r="B125" s="78" t="s">
        <v>341</v>
      </c>
      <c r="C125" s="79">
        <v>298</v>
      </c>
    </row>
    <row r="126" spans="1:3">
      <c r="A126" s="77"/>
      <c r="B126" s="78" t="s">
        <v>342</v>
      </c>
      <c r="C126" s="79">
        <v>13207</v>
      </c>
    </row>
    <row r="127" spans="1:3">
      <c r="A127" s="77"/>
      <c r="B127" s="78" t="s">
        <v>265</v>
      </c>
      <c r="C127" s="79">
        <v>7049</v>
      </c>
    </row>
    <row r="128" spans="1:3">
      <c r="A128" s="77"/>
      <c r="B128" s="78" t="s">
        <v>278</v>
      </c>
      <c r="C128" s="79">
        <v>200</v>
      </c>
    </row>
    <row r="129" spans="1:3">
      <c r="A129" s="77"/>
      <c r="B129" s="78" t="s">
        <v>343</v>
      </c>
      <c r="C129" s="79">
        <v>1052</v>
      </c>
    </row>
    <row r="130" spans="1:3">
      <c r="A130" s="77"/>
      <c r="B130" s="78" t="s">
        <v>344</v>
      </c>
      <c r="C130" s="79">
        <v>90</v>
      </c>
    </row>
    <row r="131" spans="1:3">
      <c r="A131" s="77"/>
      <c r="B131" s="78" t="s">
        <v>293</v>
      </c>
      <c r="C131" s="79">
        <v>43</v>
      </c>
    </row>
    <row r="132" spans="1:3">
      <c r="A132" s="77"/>
      <c r="B132" s="78" t="s">
        <v>345</v>
      </c>
      <c r="C132" s="79">
        <v>136</v>
      </c>
    </row>
    <row r="133" spans="1:3">
      <c r="A133" s="77"/>
      <c r="B133" s="78" t="s">
        <v>346</v>
      </c>
      <c r="C133" s="79">
        <v>73</v>
      </c>
    </row>
    <row r="134" spans="1:3">
      <c r="A134" s="77"/>
      <c r="B134" s="78" t="s">
        <v>347</v>
      </c>
      <c r="C134" s="79">
        <v>196</v>
      </c>
    </row>
    <row r="135" spans="1:3">
      <c r="A135" s="77"/>
      <c r="B135" s="78" t="s">
        <v>348</v>
      </c>
      <c r="C135" s="79">
        <v>1795</v>
      </c>
    </row>
    <row r="136" spans="1:3">
      <c r="A136" s="77"/>
      <c r="B136" s="78" t="s">
        <v>275</v>
      </c>
      <c r="C136" s="79">
        <v>730</v>
      </c>
    </row>
    <row r="137" spans="1:3">
      <c r="A137" s="77"/>
      <c r="B137" s="78" t="s">
        <v>349</v>
      </c>
      <c r="C137" s="79">
        <v>1843</v>
      </c>
    </row>
    <row r="138" spans="1:3">
      <c r="A138" s="77"/>
      <c r="B138" s="78" t="s">
        <v>350</v>
      </c>
      <c r="C138" s="79">
        <v>27836</v>
      </c>
    </row>
    <row r="139" spans="1:3">
      <c r="A139" s="77"/>
      <c r="B139" s="78" t="s">
        <v>351</v>
      </c>
      <c r="C139" s="79">
        <v>27836</v>
      </c>
    </row>
    <row r="140" spans="1:3">
      <c r="A140" s="77" t="s">
        <v>352</v>
      </c>
      <c r="B140" s="78" t="s">
        <v>353</v>
      </c>
      <c r="C140" s="79">
        <v>3753</v>
      </c>
    </row>
    <row r="141" spans="1:3">
      <c r="A141" s="77"/>
      <c r="B141" s="78" t="s">
        <v>354</v>
      </c>
      <c r="C141" s="79">
        <v>3005</v>
      </c>
    </row>
    <row r="142" spans="1:3">
      <c r="A142" s="77"/>
      <c r="B142" s="78" t="s">
        <v>355</v>
      </c>
      <c r="C142" s="79">
        <v>1280</v>
      </c>
    </row>
    <row r="143" spans="1:3">
      <c r="A143" s="77"/>
      <c r="B143" s="78" t="s">
        <v>356</v>
      </c>
      <c r="C143" s="79">
        <v>150</v>
      </c>
    </row>
    <row r="144" spans="1:3">
      <c r="A144" s="77"/>
      <c r="B144" s="78" t="s">
        <v>357</v>
      </c>
      <c r="C144" s="79">
        <v>397</v>
      </c>
    </row>
    <row r="145" spans="1:3">
      <c r="A145" s="77"/>
      <c r="B145" s="78" t="s">
        <v>358</v>
      </c>
      <c r="C145" s="79">
        <v>1052</v>
      </c>
    </row>
    <row r="146" spans="1:3">
      <c r="A146" s="77"/>
      <c r="B146" s="78" t="s">
        <v>359</v>
      </c>
      <c r="C146" s="79">
        <v>16</v>
      </c>
    </row>
    <row r="147" spans="1:3">
      <c r="A147" s="77"/>
      <c r="B147" s="78" t="s">
        <v>360</v>
      </c>
      <c r="C147" s="79">
        <v>110</v>
      </c>
    </row>
    <row r="148" spans="1:3">
      <c r="A148" s="77"/>
      <c r="B148" s="78" t="s">
        <v>361</v>
      </c>
      <c r="C148" s="79">
        <v>748</v>
      </c>
    </row>
    <row r="149" spans="1:3">
      <c r="A149" s="77"/>
      <c r="B149" s="78" t="s">
        <v>362</v>
      </c>
      <c r="C149" s="79">
        <v>748</v>
      </c>
    </row>
    <row r="150" spans="1:3">
      <c r="A150" s="77" t="s">
        <v>363</v>
      </c>
      <c r="B150" s="78" t="s">
        <v>364</v>
      </c>
      <c r="C150" s="79">
        <v>147147</v>
      </c>
    </row>
    <row r="151" spans="1:3">
      <c r="A151" s="77"/>
      <c r="B151" s="78" t="s">
        <v>365</v>
      </c>
      <c r="C151" s="79">
        <v>398</v>
      </c>
    </row>
    <row r="152" spans="1:3">
      <c r="A152" s="77"/>
      <c r="B152" s="78" t="s">
        <v>366</v>
      </c>
      <c r="C152" s="79">
        <v>266</v>
      </c>
    </row>
    <row r="153" spans="1:3">
      <c r="A153" s="77"/>
      <c r="B153" s="78" t="s">
        <v>367</v>
      </c>
      <c r="C153" s="79">
        <v>132</v>
      </c>
    </row>
    <row r="154" spans="1:3">
      <c r="A154" s="77"/>
      <c r="B154" s="78" t="s">
        <v>368</v>
      </c>
      <c r="C154" s="79">
        <v>133197</v>
      </c>
    </row>
    <row r="155" spans="1:3">
      <c r="A155" s="77"/>
      <c r="B155" s="78" t="s">
        <v>265</v>
      </c>
      <c r="C155" s="79">
        <v>85867</v>
      </c>
    </row>
    <row r="156" spans="1:3">
      <c r="A156" s="77"/>
      <c r="B156" s="78" t="s">
        <v>278</v>
      </c>
      <c r="C156" s="79">
        <v>242</v>
      </c>
    </row>
    <row r="157" spans="1:3">
      <c r="A157" s="77"/>
      <c r="B157" s="78" t="s">
        <v>293</v>
      </c>
      <c r="C157" s="79">
        <v>3576</v>
      </c>
    </row>
    <row r="158" spans="1:3">
      <c r="A158" s="77"/>
      <c r="B158" s="78" t="s">
        <v>369</v>
      </c>
      <c r="C158" s="79">
        <v>100</v>
      </c>
    </row>
    <row r="159" spans="1:3">
      <c r="A159" s="77"/>
      <c r="B159" s="78" t="s">
        <v>370</v>
      </c>
      <c r="C159" s="79">
        <v>50</v>
      </c>
    </row>
    <row r="160" spans="1:3">
      <c r="A160" s="77"/>
      <c r="B160" s="78" t="s">
        <v>371</v>
      </c>
      <c r="C160" s="79">
        <v>43362</v>
      </c>
    </row>
    <row r="161" spans="1:3">
      <c r="A161" s="77"/>
      <c r="B161" s="78" t="s">
        <v>372</v>
      </c>
      <c r="C161" s="79">
        <v>417</v>
      </c>
    </row>
    <row r="162" spans="1:3">
      <c r="A162" s="77"/>
      <c r="B162" s="78" t="s">
        <v>373</v>
      </c>
      <c r="C162" s="79">
        <v>417</v>
      </c>
    </row>
    <row r="163" spans="1:3">
      <c r="A163" s="77"/>
      <c r="B163" s="78" t="s">
        <v>374</v>
      </c>
      <c r="C163" s="79">
        <v>615</v>
      </c>
    </row>
    <row r="164" spans="1:3">
      <c r="A164" s="77"/>
      <c r="B164" s="78" t="s">
        <v>265</v>
      </c>
      <c r="C164" s="79">
        <v>615</v>
      </c>
    </row>
    <row r="165" spans="1:3">
      <c r="A165" s="77"/>
      <c r="B165" s="78" t="s">
        <v>375</v>
      </c>
      <c r="C165" s="79">
        <v>920</v>
      </c>
    </row>
    <row r="166" spans="1:3">
      <c r="A166" s="77"/>
      <c r="B166" s="78" t="s">
        <v>265</v>
      </c>
      <c r="C166" s="79">
        <v>920</v>
      </c>
    </row>
    <row r="167" spans="1:3">
      <c r="A167" s="77"/>
      <c r="B167" s="78" t="s">
        <v>376</v>
      </c>
      <c r="C167" s="79">
        <v>4037</v>
      </c>
    </row>
    <row r="168" spans="1:3">
      <c r="A168" s="77"/>
      <c r="B168" s="78" t="s">
        <v>265</v>
      </c>
      <c r="C168" s="79">
        <v>2458</v>
      </c>
    </row>
    <row r="169" spans="1:3">
      <c r="A169" s="77"/>
      <c r="B169" s="78" t="s">
        <v>377</v>
      </c>
      <c r="C169" s="79">
        <v>179</v>
      </c>
    </row>
    <row r="170" spans="1:3">
      <c r="A170" s="77"/>
      <c r="B170" s="78" t="s">
        <v>378</v>
      </c>
      <c r="C170" s="79">
        <v>86</v>
      </c>
    </row>
    <row r="171" spans="1:3">
      <c r="A171" s="77"/>
      <c r="B171" s="78" t="s">
        <v>379</v>
      </c>
      <c r="C171" s="79">
        <v>12</v>
      </c>
    </row>
    <row r="172" spans="1:3">
      <c r="A172" s="77"/>
      <c r="B172" s="78" t="s">
        <v>380</v>
      </c>
      <c r="C172" s="79">
        <v>131</v>
      </c>
    </row>
    <row r="173" spans="1:3">
      <c r="A173" s="77"/>
      <c r="B173" s="78" t="s">
        <v>381</v>
      </c>
      <c r="C173" s="79">
        <v>37</v>
      </c>
    </row>
    <row r="174" spans="1:3">
      <c r="A174" s="77"/>
      <c r="B174" s="78" t="s">
        <v>382</v>
      </c>
      <c r="C174" s="79">
        <v>213</v>
      </c>
    </row>
    <row r="175" spans="1:3">
      <c r="A175" s="77"/>
      <c r="B175" s="78" t="s">
        <v>383</v>
      </c>
      <c r="C175" s="79">
        <v>99</v>
      </c>
    </row>
    <row r="176" spans="1:3">
      <c r="A176" s="77"/>
      <c r="B176" s="78" t="s">
        <v>384</v>
      </c>
      <c r="C176" s="79">
        <v>116</v>
      </c>
    </row>
    <row r="177" spans="1:3">
      <c r="A177" s="77"/>
      <c r="B177" s="78" t="s">
        <v>293</v>
      </c>
      <c r="C177" s="79">
        <v>218</v>
      </c>
    </row>
    <row r="178" spans="1:3">
      <c r="A178" s="77"/>
      <c r="B178" s="78" t="s">
        <v>275</v>
      </c>
      <c r="C178" s="79">
        <v>52</v>
      </c>
    </row>
    <row r="179" spans="1:3">
      <c r="A179" s="77"/>
      <c r="B179" s="78" t="s">
        <v>385</v>
      </c>
      <c r="C179" s="79">
        <v>436</v>
      </c>
    </row>
    <row r="180" spans="1:3">
      <c r="A180" s="77"/>
      <c r="B180" s="78" t="s">
        <v>386</v>
      </c>
      <c r="C180" s="79">
        <v>4695</v>
      </c>
    </row>
    <row r="181" spans="1:3">
      <c r="A181" s="77"/>
      <c r="B181" s="78" t="s">
        <v>265</v>
      </c>
      <c r="C181" s="79">
        <v>3914</v>
      </c>
    </row>
    <row r="182" spans="1:3">
      <c r="A182" s="77"/>
      <c r="B182" s="78" t="s">
        <v>387</v>
      </c>
      <c r="C182" s="79">
        <v>781</v>
      </c>
    </row>
    <row r="183" spans="1:3">
      <c r="A183" s="77"/>
      <c r="B183" s="78" t="s">
        <v>388</v>
      </c>
      <c r="C183" s="79">
        <v>2868</v>
      </c>
    </row>
    <row r="184" spans="1:3">
      <c r="A184" s="77"/>
      <c r="B184" s="78" t="s">
        <v>389</v>
      </c>
      <c r="C184" s="79">
        <v>2868</v>
      </c>
    </row>
    <row r="185" spans="1:3">
      <c r="A185" s="77" t="s">
        <v>390</v>
      </c>
      <c r="B185" s="78" t="s">
        <v>391</v>
      </c>
      <c r="C185" s="79">
        <v>156222</v>
      </c>
    </row>
    <row r="186" spans="1:3">
      <c r="A186" s="77"/>
      <c r="B186" s="78" t="s">
        <v>392</v>
      </c>
      <c r="C186" s="79">
        <v>3472</v>
      </c>
    </row>
    <row r="187" spans="1:3">
      <c r="A187" s="77"/>
      <c r="B187" s="78" t="s">
        <v>265</v>
      </c>
      <c r="C187" s="79">
        <v>2700</v>
      </c>
    </row>
    <row r="188" spans="1:3">
      <c r="A188" s="77"/>
      <c r="B188" s="78" t="s">
        <v>393</v>
      </c>
      <c r="C188" s="79">
        <v>88</v>
      </c>
    </row>
    <row r="189" spans="1:3">
      <c r="A189" s="77"/>
      <c r="B189" s="78" t="s">
        <v>394</v>
      </c>
      <c r="C189" s="79">
        <v>684</v>
      </c>
    </row>
    <row r="190" spans="1:3">
      <c r="A190" s="77"/>
      <c r="B190" s="78" t="s">
        <v>395</v>
      </c>
      <c r="C190" s="79">
        <v>85172</v>
      </c>
    </row>
    <row r="191" spans="1:3">
      <c r="A191" s="77"/>
      <c r="B191" s="78" t="s">
        <v>396</v>
      </c>
      <c r="C191" s="79">
        <v>3393</v>
      </c>
    </row>
    <row r="192" spans="1:3">
      <c r="A192" s="77"/>
      <c r="B192" s="78" t="s">
        <v>397</v>
      </c>
      <c r="C192" s="79">
        <v>2535</v>
      </c>
    </row>
    <row r="193" spans="1:3">
      <c r="A193" s="77"/>
      <c r="B193" s="78" t="s">
        <v>398</v>
      </c>
      <c r="C193" s="79">
        <v>1245</v>
      </c>
    </row>
    <row r="194" spans="1:3">
      <c r="A194" s="77"/>
      <c r="B194" s="78" t="s">
        <v>399</v>
      </c>
      <c r="C194" s="79">
        <v>25618</v>
      </c>
    </row>
    <row r="195" spans="1:3">
      <c r="A195" s="77"/>
      <c r="B195" s="78" t="s">
        <v>400</v>
      </c>
      <c r="C195" s="79">
        <v>51461</v>
      </c>
    </row>
    <row r="196" spans="1:3">
      <c r="A196" s="77"/>
      <c r="B196" s="78" t="s">
        <v>401</v>
      </c>
      <c r="C196" s="79">
        <v>920</v>
      </c>
    </row>
    <row r="197" spans="1:3">
      <c r="A197" s="77"/>
      <c r="B197" s="78" t="s">
        <v>402</v>
      </c>
      <c r="C197" s="79">
        <v>52174</v>
      </c>
    </row>
    <row r="198" spans="1:3">
      <c r="A198" s="77"/>
      <c r="B198" s="78" t="s">
        <v>403</v>
      </c>
      <c r="C198" s="79">
        <v>19923</v>
      </c>
    </row>
    <row r="199" spans="1:3">
      <c r="A199" s="77"/>
      <c r="B199" s="78" t="s">
        <v>404</v>
      </c>
      <c r="C199" s="79">
        <v>7284</v>
      </c>
    </row>
    <row r="200" spans="1:3">
      <c r="A200" s="77"/>
      <c r="B200" s="78" t="s">
        <v>405</v>
      </c>
      <c r="C200" s="79">
        <v>24967</v>
      </c>
    </row>
    <row r="201" spans="1:3">
      <c r="A201" s="77"/>
      <c r="B201" s="78" t="s">
        <v>406</v>
      </c>
      <c r="C201" s="79">
        <v>3839</v>
      </c>
    </row>
    <row r="202" spans="1:3">
      <c r="A202" s="77"/>
      <c r="B202" s="78" t="s">
        <v>407</v>
      </c>
      <c r="C202" s="79">
        <v>3839</v>
      </c>
    </row>
    <row r="203" spans="1:3">
      <c r="A203" s="77"/>
      <c r="B203" s="78" t="s">
        <v>408</v>
      </c>
      <c r="C203" s="79">
        <v>3470</v>
      </c>
    </row>
    <row r="204" spans="1:3">
      <c r="A204" s="77"/>
      <c r="B204" s="78" t="s">
        <v>409</v>
      </c>
      <c r="C204" s="79">
        <v>3470</v>
      </c>
    </row>
    <row r="205" spans="1:3">
      <c r="A205" s="77"/>
      <c r="B205" s="78" t="s">
        <v>410</v>
      </c>
      <c r="C205" s="79">
        <v>5640</v>
      </c>
    </row>
    <row r="206" spans="1:3">
      <c r="A206" s="77"/>
      <c r="B206" s="78" t="s">
        <v>411</v>
      </c>
      <c r="C206" s="79">
        <v>50</v>
      </c>
    </row>
    <row r="207" spans="1:3">
      <c r="A207" s="77"/>
      <c r="B207" s="78" t="s">
        <v>412</v>
      </c>
      <c r="C207" s="79">
        <v>5590</v>
      </c>
    </row>
    <row r="208" spans="1:3">
      <c r="A208" s="77"/>
      <c r="B208" s="78" t="s">
        <v>413</v>
      </c>
      <c r="C208" s="79">
        <v>2455</v>
      </c>
    </row>
    <row r="209" spans="1:3">
      <c r="A209" s="77"/>
      <c r="B209" s="78" t="s">
        <v>414</v>
      </c>
      <c r="C209" s="79">
        <v>2455</v>
      </c>
    </row>
    <row r="210" spans="1:3">
      <c r="A210" s="77" t="s">
        <v>415</v>
      </c>
      <c r="B210" s="78" t="s">
        <v>416</v>
      </c>
      <c r="C210" s="79">
        <v>26297</v>
      </c>
    </row>
    <row r="211" spans="1:3">
      <c r="A211" s="77"/>
      <c r="B211" s="78" t="s">
        <v>417</v>
      </c>
      <c r="C211" s="79">
        <v>1774</v>
      </c>
    </row>
    <row r="212" spans="1:3">
      <c r="A212" s="77"/>
      <c r="B212" s="78" t="s">
        <v>265</v>
      </c>
      <c r="C212" s="79">
        <v>1549</v>
      </c>
    </row>
    <row r="213" spans="1:3">
      <c r="A213" s="77"/>
      <c r="B213" s="78" t="s">
        <v>418</v>
      </c>
      <c r="C213" s="79">
        <v>225</v>
      </c>
    </row>
    <row r="214" spans="1:3">
      <c r="A214" s="77"/>
      <c r="B214" s="78" t="s">
        <v>419</v>
      </c>
      <c r="C214" s="79">
        <v>9990</v>
      </c>
    </row>
    <row r="215" spans="1:3">
      <c r="A215" s="77"/>
      <c r="B215" s="78" t="s">
        <v>420</v>
      </c>
      <c r="C215" s="79">
        <v>10</v>
      </c>
    </row>
    <row r="216" spans="1:3">
      <c r="A216" s="77"/>
      <c r="B216" s="78" t="s">
        <v>421</v>
      </c>
      <c r="C216" s="79">
        <v>9980</v>
      </c>
    </row>
    <row r="217" spans="1:3">
      <c r="A217" s="77"/>
      <c r="B217" s="78" t="s">
        <v>422</v>
      </c>
      <c r="C217" s="79">
        <v>1132</v>
      </c>
    </row>
    <row r="218" spans="1:3">
      <c r="A218" s="77"/>
      <c r="B218" s="78" t="s">
        <v>423</v>
      </c>
      <c r="C218" s="79">
        <v>485</v>
      </c>
    </row>
    <row r="219" spans="1:3">
      <c r="A219" s="77"/>
      <c r="B219" s="78" t="s">
        <v>424</v>
      </c>
      <c r="C219" s="79">
        <v>647</v>
      </c>
    </row>
    <row r="220" spans="1:3">
      <c r="A220" s="77"/>
      <c r="B220" s="78" t="s">
        <v>425</v>
      </c>
      <c r="C220" s="79">
        <v>1301</v>
      </c>
    </row>
    <row r="221" spans="1:3">
      <c r="A221" s="77"/>
      <c r="B221" s="78" t="s">
        <v>426</v>
      </c>
      <c r="C221" s="79">
        <v>1301</v>
      </c>
    </row>
    <row r="222" spans="1:3">
      <c r="A222" s="77"/>
      <c r="B222" s="78" t="s">
        <v>427</v>
      </c>
      <c r="C222" s="79">
        <v>129</v>
      </c>
    </row>
    <row r="223" spans="1:3">
      <c r="A223" s="77"/>
      <c r="B223" s="78" t="s">
        <v>428</v>
      </c>
      <c r="C223" s="79">
        <v>89</v>
      </c>
    </row>
    <row r="224" spans="1:3">
      <c r="A224" s="77"/>
      <c r="B224" s="78" t="s">
        <v>429</v>
      </c>
      <c r="C224" s="79">
        <v>40</v>
      </c>
    </row>
    <row r="225" spans="1:3">
      <c r="A225" s="77"/>
      <c r="B225" s="78" t="s">
        <v>430</v>
      </c>
      <c r="C225" s="79">
        <v>347</v>
      </c>
    </row>
    <row r="226" spans="1:3">
      <c r="A226" s="77"/>
      <c r="B226" s="78" t="s">
        <v>431</v>
      </c>
      <c r="C226" s="79">
        <v>347</v>
      </c>
    </row>
    <row r="227" spans="1:3">
      <c r="A227" s="77"/>
      <c r="B227" s="78" t="s">
        <v>432</v>
      </c>
      <c r="C227" s="79">
        <v>1137</v>
      </c>
    </row>
    <row r="228" spans="1:3">
      <c r="A228" s="77"/>
      <c r="B228" s="78" t="s">
        <v>428</v>
      </c>
      <c r="C228" s="79">
        <v>546</v>
      </c>
    </row>
    <row r="229" spans="1:3">
      <c r="A229" s="77"/>
      <c r="B229" s="78" t="s">
        <v>433</v>
      </c>
      <c r="C229" s="79">
        <v>75</v>
      </c>
    </row>
    <row r="230" spans="1:3">
      <c r="A230" s="77"/>
      <c r="B230" s="78" t="s">
        <v>434</v>
      </c>
      <c r="C230" s="79">
        <v>18</v>
      </c>
    </row>
    <row r="231" spans="1:3">
      <c r="A231" s="77"/>
      <c r="B231" s="78" t="s">
        <v>435</v>
      </c>
      <c r="C231" s="79">
        <v>18</v>
      </c>
    </row>
    <row r="232" spans="1:3">
      <c r="A232" s="77"/>
      <c r="B232" s="78" t="s">
        <v>436</v>
      </c>
      <c r="C232" s="79">
        <v>375</v>
      </c>
    </row>
    <row r="233" spans="1:3">
      <c r="A233" s="77"/>
      <c r="B233" s="78" t="s">
        <v>437</v>
      </c>
      <c r="C233" s="79">
        <v>105</v>
      </c>
    </row>
    <row r="234" spans="1:3">
      <c r="A234" s="77"/>
      <c r="B234" s="78" t="s">
        <v>438</v>
      </c>
      <c r="C234" s="79">
        <v>10487</v>
      </c>
    </row>
    <row r="235" spans="1:3">
      <c r="A235" s="77"/>
      <c r="B235" s="78" t="s">
        <v>439</v>
      </c>
      <c r="C235" s="79">
        <v>792</v>
      </c>
    </row>
    <row r="236" spans="1:3">
      <c r="A236" s="77"/>
      <c r="B236" s="78" t="s">
        <v>440</v>
      </c>
      <c r="C236" s="79">
        <v>9695</v>
      </c>
    </row>
    <row r="237" spans="1:3">
      <c r="A237" s="77" t="s">
        <v>441</v>
      </c>
      <c r="B237" s="78" t="s">
        <v>442</v>
      </c>
      <c r="C237" s="79">
        <v>74892</v>
      </c>
    </row>
    <row r="238" spans="1:3">
      <c r="A238" s="77"/>
      <c r="B238" s="78" t="s">
        <v>443</v>
      </c>
      <c r="C238" s="79">
        <v>18499</v>
      </c>
    </row>
    <row r="239" spans="1:3">
      <c r="A239" s="77"/>
      <c r="B239" s="78" t="s">
        <v>265</v>
      </c>
      <c r="C239" s="79">
        <v>4007</v>
      </c>
    </row>
    <row r="240" spans="1:3">
      <c r="A240" s="77"/>
      <c r="B240" s="78" t="s">
        <v>444</v>
      </c>
      <c r="C240" s="79">
        <v>2003</v>
      </c>
    </row>
    <row r="241" spans="1:3">
      <c r="A241" s="77"/>
      <c r="B241" s="78" t="s">
        <v>445</v>
      </c>
      <c r="C241" s="79">
        <v>49</v>
      </c>
    </row>
    <row r="242" spans="1:3">
      <c r="A242" s="77"/>
      <c r="B242" s="78" t="s">
        <v>446</v>
      </c>
      <c r="C242" s="79">
        <v>5588</v>
      </c>
    </row>
    <row r="243" spans="1:3">
      <c r="A243" s="77"/>
      <c r="B243" s="78" t="s">
        <v>447</v>
      </c>
      <c r="C243" s="79">
        <v>459</v>
      </c>
    </row>
    <row r="244" spans="1:3">
      <c r="A244" s="77"/>
      <c r="B244" s="78" t="s">
        <v>448</v>
      </c>
      <c r="C244" s="79">
        <v>1372</v>
      </c>
    </row>
    <row r="245" spans="1:3">
      <c r="A245" s="77"/>
      <c r="B245" s="78" t="s">
        <v>449</v>
      </c>
      <c r="C245" s="79">
        <v>20</v>
      </c>
    </row>
    <row r="246" spans="1:3">
      <c r="A246" s="77"/>
      <c r="B246" s="78" t="s">
        <v>450</v>
      </c>
      <c r="C246" s="79">
        <v>512</v>
      </c>
    </row>
    <row r="247" spans="1:3">
      <c r="A247" s="77"/>
      <c r="B247" s="78" t="s">
        <v>451</v>
      </c>
      <c r="C247" s="79">
        <v>103</v>
      </c>
    </row>
    <row r="248" spans="1:3">
      <c r="A248" s="77"/>
      <c r="B248" s="78" t="s">
        <v>452</v>
      </c>
      <c r="C248" s="79">
        <v>4386</v>
      </c>
    </row>
    <row r="249" spans="1:3">
      <c r="A249" s="77"/>
      <c r="B249" s="78" t="s">
        <v>453</v>
      </c>
      <c r="C249" s="79">
        <v>1598</v>
      </c>
    </row>
    <row r="250" spans="1:3">
      <c r="A250" s="77"/>
      <c r="B250" s="78" t="s">
        <v>454</v>
      </c>
      <c r="C250" s="79">
        <v>1598</v>
      </c>
    </row>
    <row r="251" spans="1:3">
      <c r="A251" s="77"/>
      <c r="B251" s="78" t="s">
        <v>455</v>
      </c>
      <c r="C251" s="79">
        <v>38589</v>
      </c>
    </row>
    <row r="252" spans="1:3">
      <c r="A252" s="77"/>
      <c r="B252" s="78" t="s">
        <v>456</v>
      </c>
      <c r="C252" s="79">
        <v>3140</v>
      </c>
    </row>
    <row r="253" spans="1:3">
      <c r="A253" s="77"/>
      <c r="B253" s="78" t="s">
        <v>457</v>
      </c>
      <c r="C253" s="79">
        <v>172</v>
      </c>
    </row>
    <row r="254" spans="1:3">
      <c r="A254" s="77"/>
      <c r="B254" s="78" t="s">
        <v>458</v>
      </c>
      <c r="C254" s="79">
        <v>2295</v>
      </c>
    </row>
    <row r="255" spans="1:3">
      <c r="A255" s="77"/>
      <c r="B255" s="78" t="s">
        <v>459</v>
      </c>
      <c r="C255" s="79">
        <v>2889</v>
      </c>
    </row>
    <row r="256" spans="1:3">
      <c r="A256" s="77"/>
      <c r="B256" s="78" t="s">
        <v>460</v>
      </c>
      <c r="C256" s="79">
        <v>30093</v>
      </c>
    </row>
    <row r="257" spans="1:3">
      <c r="A257" s="77"/>
      <c r="B257" s="78" t="s">
        <v>461</v>
      </c>
      <c r="C257" s="79">
        <v>1175</v>
      </c>
    </row>
    <row r="258" spans="1:3">
      <c r="A258" s="77"/>
      <c r="B258" s="78" t="s">
        <v>462</v>
      </c>
      <c r="C258" s="79">
        <v>1175</v>
      </c>
    </row>
    <row r="259" spans="1:3">
      <c r="A259" s="77"/>
      <c r="B259" s="78" t="s">
        <v>463</v>
      </c>
      <c r="C259" s="79">
        <v>3767</v>
      </c>
    </row>
    <row r="260" spans="1:3">
      <c r="A260" s="77"/>
      <c r="B260" s="78" t="s">
        <v>464</v>
      </c>
      <c r="C260" s="79">
        <v>3350</v>
      </c>
    </row>
    <row r="261" spans="1:3">
      <c r="A261" s="77"/>
      <c r="B261" s="78" t="s">
        <v>465</v>
      </c>
      <c r="C261" s="79">
        <v>417</v>
      </c>
    </row>
    <row r="262" spans="1:3">
      <c r="A262" s="77"/>
      <c r="B262" s="78" t="s">
        <v>466</v>
      </c>
      <c r="C262" s="79">
        <v>11264</v>
      </c>
    </row>
    <row r="263" spans="1:3">
      <c r="A263" s="77"/>
      <c r="B263" s="78" t="s">
        <v>467</v>
      </c>
      <c r="C263" s="79">
        <v>164</v>
      </c>
    </row>
    <row r="264" spans="1:3">
      <c r="A264" s="77"/>
      <c r="B264" s="78" t="s">
        <v>468</v>
      </c>
      <c r="C264" s="79">
        <v>427</v>
      </c>
    </row>
    <row r="265" spans="1:3">
      <c r="A265" s="77"/>
      <c r="B265" s="78" t="s">
        <v>469</v>
      </c>
      <c r="C265" s="79">
        <v>10673</v>
      </c>
    </row>
    <row r="266" spans="1:3">
      <c r="A266" s="77" t="s">
        <v>470</v>
      </c>
      <c r="B266" s="78" t="s">
        <v>471</v>
      </c>
      <c r="C266" s="79">
        <v>189789</v>
      </c>
    </row>
    <row r="267" spans="1:3">
      <c r="A267" s="77"/>
      <c r="B267" s="78" t="s">
        <v>472</v>
      </c>
      <c r="C267" s="79">
        <v>12740</v>
      </c>
    </row>
    <row r="268" spans="1:3">
      <c r="A268" s="77"/>
      <c r="B268" s="78" t="s">
        <v>265</v>
      </c>
      <c r="C268" s="79">
        <v>2316</v>
      </c>
    </row>
    <row r="269" spans="1:3">
      <c r="A269" s="77"/>
      <c r="B269" s="78" t="s">
        <v>473</v>
      </c>
      <c r="C269" s="79">
        <v>7478</v>
      </c>
    </row>
    <row r="270" spans="1:3">
      <c r="A270" s="77"/>
      <c r="B270" s="78" t="s">
        <v>474</v>
      </c>
      <c r="C270" s="79">
        <v>1545</v>
      </c>
    </row>
    <row r="271" spans="1:3">
      <c r="A271" s="77"/>
      <c r="B271" s="78" t="s">
        <v>475</v>
      </c>
      <c r="C271" s="79">
        <v>1401</v>
      </c>
    </row>
    <row r="272" spans="1:3">
      <c r="A272" s="77"/>
      <c r="B272" s="78" t="s">
        <v>476</v>
      </c>
      <c r="C272" s="79">
        <v>2431</v>
      </c>
    </row>
    <row r="273" spans="1:3">
      <c r="A273" s="77"/>
      <c r="B273" s="78" t="s">
        <v>265</v>
      </c>
      <c r="C273" s="79">
        <v>1734</v>
      </c>
    </row>
    <row r="274" spans="1:3">
      <c r="A274" s="77"/>
      <c r="B274" s="78" t="s">
        <v>278</v>
      </c>
      <c r="C274" s="79">
        <v>167</v>
      </c>
    </row>
    <row r="275" spans="1:3">
      <c r="A275" s="77"/>
      <c r="B275" s="78" t="s">
        <v>393</v>
      </c>
      <c r="C275" s="79">
        <v>64</v>
      </c>
    </row>
    <row r="276" spans="1:3">
      <c r="A276" s="77"/>
      <c r="B276" s="78" t="s">
        <v>477</v>
      </c>
      <c r="C276" s="79">
        <v>17</v>
      </c>
    </row>
    <row r="277" spans="1:3">
      <c r="A277" s="77"/>
      <c r="B277" s="78" t="s">
        <v>478</v>
      </c>
      <c r="C277" s="79">
        <v>56</v>
      </c>
    </row>
    <row r="278" spans="1:3">
      <c r="A278" s="77"/>
      <c r="B278" s="78" t="s">
        <v>479</v>
      </c>
      <c r="C278" s="79">
        <v>393</v>
      </c>
    </row>
    <row r="279" spans="1:3">
      <c r="A279" s="77"/>
      <c r="B279" s="78" t="s">
        <v>480</v>
      </c>
      <c r="C279" s="79">
        <v>81894</v>
      </c>
    </row>
    <row r="280" spans="1:3">
      <c r="A280" s="77"/>
      <c r="B280" s="78" t="s">
        <v>481</v>
      </c>
      <c r="C280" s="79">
        <v>24875</v>
      </c>
    </row>
    <row r="281" spans="1:3">
      <c r="A281" s="77"/>
      <c r="B281" s="78" t="s">
        <v>482</v>
      </c>
      <c r="C281" s="79">
        <v>17588</v>
      </c>
    </row>
    <row r="282" spans="1:3">
      <c r="A282" s="77"/>
      <c r="B282" s="78" t="s">
        <v>483</v>
      </c>
      <c r="C282" s="79">
        <v>19455</v>
      </c>
    </row>
    <row r="283" spans="1:3">
      <c r="A283" s="77"/>
      <c r="B283" s="78" t="s">
        <v>484</v>
      </c>
      <c r="C283" s="79">
        <v>19930</v>
      </c>
    </row>
    <row r="284" spans="1:3">
      <c r="A284" s="77"/>
      <c r="B284" s="78" t="s">
        <v>485</v>
      </c>
      <c r="C284" s="79">
        <v>46</v>
      </c>
    </row>
    <row r="285" spans="1:3">
      <c r="A285" s="77"/>
      <c r="B285" s="78" t="s">
        <v>486</v>
      </c>
      <c r="C285" s="79">
        <v>109</v>
      </c>
    </row>
    <row r="286" spans="1:3">
      <c r="A286" s="77"/>
      <c r="B286" s="78" t="s">
        <v>487</v>
      </c>
      <c r="C286" s="79">
        <v>109</v>
      </c>
    </row>
    <row r="287" spans="1:3">
      <c r="A287" s="77"/>
      <c r="B287" s="78" t="s">
        <v>488</v>
      </c>
      <c r="C287" s="79">
        <v>2272</v>
      </c>
    </row>
    <row r="288" spans="1:3">
      <c r="A288" s="77"/>
      <c r="B288" s="78" t="s">
        <v>489</v>
      </c>
      <c r="C288" s="79">
        <v>489</v>
      </c>
    </row>
    <row r="289" spans="1:3">
      <c r="A289" s="77"/>
      <c r="B289" s="78" t="s">
        <v>490</v>
      </c>
      <c r="C289" s="79">
        <v>1783</v>
      </c>
    </row>
    <row r="290" spans="1:3">
      <c r="A290" s="77"/>
      <c r="B290" s="78" t="s">
        <v>491</v>
      </c>
      <c r="C290" s="79">
        <v>3478</v>
      </c>
    </row>
    <row r="291" spans="1:3">
      <c r="A291" s="77"/>
      <c r="B291" s="78" t="s">
        <v>492</v>
      </c>
      <c r="C291" s="79">
        <v>3253</v>
      </c>
    </row>
    <row r="292" spans="1:3">
      <c r="A292" s="77"/>
      <c r="B292" s="78" t="s">
        <v>493</v>
      </c>
      <c r="C292" s="79">
        <v>225</v>
      </c>
    </row>
    <row r="293" spans="1:3">
      <c r="A293" s="77"/>
      <c r="B293" s="78" t="s">
        <v>494</v>
      </c>
      <c r="C293" s="79">
        <v>4537</v>
      </c>
    </row>
    <row r="294" spans="1:3">
      <c r="A294" s="77"/>
      <c r="B294" s="78" t="s">
        <v>495</v>
      </c>
      <c r="C294" s="79">
        <v>475</v>
      </c>
    </row>
    <row r="295" spans="1:3">
      <c r="A295" s="77"/>
      <c r="B295" s="78" t="s">
        <v>496</v>
      </c>
      <c r="C295" s="79">
        <v>85</v>
      </c>
    </row>
    <row r="296" spans="1:3">
      <c r="A296" s="77"/>
      <c r="B296" s="78" t="s">
        <v>497</v>
      </c>
      <c r="C296" s="79">
        <v>475</v>
      </c>
    </row>
    <row r="297" spans="1:3">
      <c r="A297" s="77"/>
      <c r="B297" s="78" t="s">
        <v>498</v>
      </c>
      <c r="C297" s="79">
        <v>45</v>
      </c>
    </row>
    <row r="298" spans="1:3">
      <c r="A298" s="77"/>
      <c r="B298" s="78" t="s">
        <v>499</v>
      </c>
      <c r="C298" s="79">
        <v>42</v>
      </c>
    </row>
    <row r="299" spans="1:3">
      <c r="A299" s="77"/>
      <c r="B299" s="78" t="s">
        <v>500</v>
      </c>
      <c r="C299" s="79">
        <v>3415</v>
      </c>
    </row>
    <row r="300" spans="1:3">
      <c r="A300" s="77"/>
      <c r="B300" s="78" t="s">
        <v>501</v>
      </c>
      <c r="C300" s="79">
        <v>2047</v>
      </c>
    </row>
    <row r="301" spans="1:3">
      <c r="A301" s="77"/>
      <c r="B301" s="78" t="s">
        <v>502</v>
      </c>
      <c r="C301" s="79">
        <v>49</v>
      </c>
    </row>
    <row r="302" spans="1:3">
      <c r="A302" s="77"/>
      <c r="B302" s="78" t="s">
        <v>503</v>
      </c>
      <c r="C302" s="79">
        <v>914</v>
      </c>
    </row>
    <row r="303" spans="1:3">
      <c r="A303" s="77"/>
      <c r="B303" s="78" t="s">
        <v>504</v>
      </c>
      <c r="C303" s="79">
        <v>1084</v>
      </c>
    </row>
    <row r="304" spans="1:3">
      <c r="A304" s="77"/>
      <c r="B304" s="78" t="s">
        <v>505</v>
      </c>
      <c r="C304" s="79">
        <v>6925</v>
      </c>
    </row>
    <row r="305" spans="1:3">
      <c r="A305" s="77"/>
      <c r="B305" s="78" t="s">
        <v>265</v>
      </c>
      <c r="C305" s="79">
        <v>423</v>
      </c>
    </row>
    <row r="306" spans="1:3">
      <c r="A306" s="77"/>
      <c r="B306" s="78" t="s">
        <v>393</v>
      </c>
      <c r="C306" s="79">
        <v>1355</v>
      </c>
    </row>
    <row r="307" spans="1:3">
      <c r="A307" s="77"/>
      <c r="B307" s="78" t="s">
        <v>506</v>
      </c>
      <c r="C307" s="79">
        <v>2689</v>
      </c>
    </row>
    <row r="308" spans="1:3">
      <c r="A308" s="77"/>
      <c r="B308" s="78" t="s">
        <v>507</v>
      </c>
      <c r="C308" s="79">
        <v>393</v>
      </c>
    </row>
    <row r="309" spans="1:3">
      <c r="A309" s="77"/>
      <c r="B309" s="78" t="s">
        <v>508</v>
      </c>
      <c r="C309" s="79">
        <v>8</v>
      </c>
    </row>
    <row r="310" spans="1:3">
      <c r="A310" s="77"/>
      <c r="B310" s="78" t="s">
        <v>509</v>
      </c>
      <c r="C310" s="79">
        <v>2057</v>
      </c>
    </row>
    <row r="311" spans="1:3">
      <c r="A311" s="77"/>
      <c r="B311" s="78" t="s">
        <v>510</v>
      </c>
      <c r="C311" s="79">
        <v>250</v>
      </c>
    </row>
    <row r="312" spans="1:3">
      <c r="A312" s="77"/>
      <c r="B312" s="78" t="s">
        <v>265</v>
      </c>
      <c r="C312" s="79">
        <v>184</v>
      </c>
    </row>
    <row r="313" spans="1:3">
      <c r="A313" s="77"/>
      <c r="B313" s="78" t="s">
        <v>511</v>
      </c>
      <c r="C313" s="79">
        <v>66</v>
      </c>
    </row>
    <row r="314" spans="1:3">
      <c r="A314" s="77"/>
      <c r="B314" s="78" t="s">
        <v>512</v>
      </c>
      <c r="C314" s="79">
        <v>512</v>
      </c>
    </row>
    <row r="315" spans="1:3">
      <c r="A315" s="77"/>
      <c r="B315" s="78" t="s">
        <v>513</v>
      </c>
      <c r="C315" s="79">
        <v>512</v>
      </c>
    </row>
    <row r="316" spans="1:3">
      <c r="A316" s="77"/>
      <c r="B316" s="78" t="s">
        <v>514</v>
      </c>
      <c r="C316" s="79">
        <v>39</v>
      </c>
    </row>
    <row r="317" spans="1:3">
      <c r="A317" s="77"/>
      <c r="B317" s="78" t="s">
        <v>515</v>
      </c>
      <c r="C317" s="79">
        <v>39</v>
      </c>
    </row>
    <row r="318" spans="1:3">
      <c r="A318" s="77"/>
      <c r="B318" s="78" t="s">
        <v>516</v>
      </c>
      <c r="C318" s="79">
        <v>41300</v>
      </c>
    </row>
    <row r="319" spans="1:3">
      <c r="A319" s="77"/>
      <c r="B319" s="78" t="s">
        <v>517</v>
      </c>
      <c r="C319" s="79">
        <v>41300</v>
      </c>
    </row>
    <row r="320" spans="1:3">
      <c r="A320" s="77"/>
      <c r="B320" s="78" t="s">
        <v>518</v>
      </c>
      <c r="C320" s="79">
        <v>1481</v>
      </c>
    </row>
    <row r="321" spans="1:3">
      <c r="A321" s="77"/>
      <c r="B321" s="78" t="s">
        <v>265</v>
      </c>
      <c r="C321" s="79">
        <v>705</v>
      </c>
    </row>
    <row r="322" spans="1:3">
      <c r="A322" s="77"/>
      <c r="B322" s="78" t="s">
        <v>278</v>
      </c>
      <c r="C322" s="79">
        <v>36</v>
      </c>
    </row>
    <row r="323" spans="1:3">
      <c r="A323" s="77"/>
      <c r="B323" s="78" t="s">
        <v>393</v>
      </c>
      <c r="C323" s="79">
        <v>13</v>
      </c>
    </row>
    <row r="324" spans="1:3">
      <c r="A324" s="77"/>
      <c r="B324" s="78" t="s">
        <v>519</v>
      </c>
      <c r="C324" s="79">
        <v>286</v>
      </c>
    </row>
    <row r="325" spans="1:3">
      <c r="A325" s="77"/>
      <c r="B325" s="78" t="s">
        <v>520</v>
      </c>
      <c r="C325" s="79">
        <v>94</v>
      </c>
    </row>
    <row r="326" spans="1:3">
      <c r="A326" s="77"/>
      <c r="B326" s="78" t="s">
        <v>521</v>
      </c>
      <c r="C326" s="79">
        <v>347</v>
      </c>
    </row>
    <row r="327" spans="1:3">
      <c r="A327" s="77"/>
      <c r="B327" s="78" t="s">
        <v>522</v>
      </c>
      <c r="C327" s="79">
        <v>29774</v>
      </c>
    </row>
    <row r="328" spans="1:3">
      <c r="A328" s="77"/>
      <c r="B328" s="78" t="s">
        <v>523</v>
      </c>
      <c r="C328" s="79">
        <v>29774</v>
      </c>
    </row>
    <row r="329" spans="1:3">
      <c r="A329" s="77" t="s">
        <v>524</v>
      </c>
      <c r="B329" s="78" t="s">
        <v>525</v>
      </c>
      <c r="C329" s="79">
        <v>79422</v>
      </c>
    </row>
    <row r="330" spans="1:3">
      <c r="A330" s="77"/>
      <c r="B330" s="78" t="s">
        <v>526</v>
      </c>
      <c r="C330" s="79">
        <v>4091</v>
      </c>
    </row>
    <row r="331" spans="1:3">
      <c r="A331" s="77"/>
      <c r="B331" s="78" t="s">
        <v>265</v>
      </c>
      <c r="C331" s="79">
        <v>2104</v>
      </c>
    </row>
    <row r="332" spans="1:3">
      <c r="A332" s="77"/>
      <c r="B332" s="78" t="s">
        <v>527</v>
      </c>
      <c r="C332" s="79">
        <v>1987</v>
      </c>
    </row>
    <row r="333" spans="1:3">
      <c r="A333" s="77"/>
      <c r="B333" s="78" t="s">
        <v>528</v>
      </c>
      <c r="C333" s="79">
        <v>22748</v>
      </c>
    </row>
    <row r="334" spans="1:3">
      <c r="A334" s="77"/>
      <c r="B334" s="78" t="s">
        <v>529</v>
      </c>
      <c r="C334" s="79">
        <v>21028</v>
      </c>
    </row>
    <row r="335" spans="1:3">
      <c r="A335" s="77"/>
      <c r="B335" s="78" t="s">
        <v>530</v>
      </c>
      <c r="C335" s="79">
        <v>54</v>
      </c>
    </row>
    <row r="336" spans="1:3">
      <c r="A336" s="77"/>
      <c r="B336" s="78" t="s">
        <v>531</v>
      </c>
      <c r="C336" s="79">
        <v>500</v>
      </c>
    </row>
    <row r="337" spans="1:3">
      <c r="A337" s="77"/>
      <c r="B337" s="78" t="s">
        <v>532</v>
      </c>
      <c r="C337" s="79">
        <v>1166</v>
      </c>
    </row>
    <row r="338" spans="1:3">
      <c r="A338" s="77"/>
      <c r="B338" s="78" t="s">
        <v>533</v>
      </c>
      <c r="C338" s="79">
        <v>112</v>
      </c>
    </row>
    <row r="339" spans="1:3">
      <c r="A339" s="77"/>
      <c r="B339" s="78" t="s">
        <v>534</v>
      </c>
      <c r="C339" s="79">
        <v>112</v>
      </c>
    </row>
    <row r="340" spans="1:3">
      <c r="A340" s="77"/>
      <c r="B340" s="78" t="s">
        <v>535</v>
      </c>
      <c r="C340" s="79">
        <v>30526</v>
      </c>
    </row>
    <row r="341" spans="1:3">
      <c r="A341" s="77"/>
      <c r="B341" s="78" t="s">
        <v>536</v>
      </c>
      <c r="C341" s="79">
        <v>4591</v>
      </c>
    </row>
    <row r="342" spans="1:3">
      <c r="A342" s="77"/>
      <c r="B342" s="78" t="s">
        <v>537</v>
      </c>
      <c r="C342" s="79">
        <v>284</v>
      </c>
    </row>
    <row r="343" spans="1:3">
      <c r="A343" s="77"/>
      <c r="B343" s="78" t="s">
        <v>538</v>
      </c>
      <c r="C343" s="79">
        <v>3</v>
      </c>
    </row>
    <row r="344" spans="1:3">
      <c r="A344" s="77"/>
      <c r="B344" s="78" t="s">
        <v>539</v>
      </c>
      <c r="C344" s="79">
        <v>628</v>
      </c>
    </row>
    <row r="345" spans="1:3">
      <c r="A345" s="77"/>
      <c r="B345" s="78" t="s">
        <v>540</v>
      </c>
      <c r="C345" s="79">
        <v>3048</v>
      </c>
    </row>
    <row r="346" spans="1:3">
      <c r="A346" s="77"/>
      <c r="B346" s="78" t="s">
        <v>541</v>
      </c>
      <c r="C346" s="79">
        <v>117</v>
      </c>
    </row>
    <row r="347" spans="1:3">
      <c r="A347" s="77"/>
      <c r="B347" s="78" t="s">
        <v>542</v>
      </c>
      <c r="C347" s="79">
        <v>1166</v>
      </c>
    </row>
    <row r="348" spans="1:3">
      <c r="A348" s="77"/>
      <c r="B348" s="78" t="s">
        <v>543</v>
      </c>
      <c r="C348" s="79">
        <v>20251</v>
      </c>
    </row>
    <row r="349" spans="1:3">
      <c r="A349" s="77"/>
      <c r="B349" s="78" t="s">
        <v>544</v>
      </c>
      <c r="C349" s="79">
        <v>438</v>
      </c>
    </row>
    <row r="350" spans="1:3">
      <c r="A350" s="77"/>
      <c r="B350" s="78" t="s">
        <v>545</v>
      </c>
      <c r="C350" s="79">
        <v>11</v>
      </c>
    </row>
    <row r="351" spans="1:3">
      <c r="A351" s="77"/>
      <c r="B351" s="78" t="s">
        <v>546</v>
      </c>
      <c r="C351" s="79">
        <v>11</v>
      </c>
    </row>
    <row r="352" spans="1:3">
      <c r="A352" s="77"/>
      <c r="B352" s="78" t="s">
        <v>547</v>
      </c>
      <c r="C352" s="79">
        <v>588</v>
      </c>
    </row>
    <row r="353" spans="1:3">
      <c r="A353" s="77"/>
      <c r="B353" s="78" t="s">
        <v>548</v>
      </c>
      <c r="C353" s="79">
        <v>366</v>
      </c>
    </row>
    <row r="354" spans="1:3">
      <c r="A354" s="77"/>
      <c r="B354" s="78" t="s">
        <v>549</v>
      </c>
      <c r="C354" s="79">
        <v>222</v>
      </c>
    </row>
    <row r="355" spans="1:3">
      <c r="A355" s="77"/>
      <c r="B355" s="78" t="s">
        <v>550</v>
      </c>
      <c r="C355" s="79">
        <v>17134</v>
      </c>
    </row>
    <row r="356" spans="1:3">
      <c r="A356" s="77"/>
      <c r="B356" s="78" t="s">
        <v>551</v>
      </c>
      <c r="C356" s="79">
        <v>8479</v>
      </c>
    </row>
    <row r="357" spans="1:3">
      <c r="A357" s="77"/>
      <c r="B357" s="78" t="s">
        <v>552</v>
      </c>
      <c r="C357" s="79">
        <v>2885</v>
      </c>
    </row>
    <row r="358" spans="1:3">
      <c r="A358" s="77"/>
      <c r="B358" s="78" t="s">
        <v>553</v>
      </c>
      <c r="C358" s="79">
        <v>3570</v>
      </c>
    </row>
    <row r="359" spans="1:3">
      <c r="A359" s="77"/>
      <c r="B359" s="78" t="s">
        <v>554</v>
      </c>
      <c r="C359" s="79">
        <v>2200</v>
      </c>
    </row>
    <row r="360" spans="1:3">
      <c r="A360" s="77"/>
      <c r="B360" s="78" t="s">
        <v>555</v>
      </c>
      <c r="C360" s="79">
        <v>1335</v>
      </c>
    </row>
    <row r="361" spans="1:3">
      <c r="A361" s="77"/>
      <c r="B361" s="78" t="s">
        <v>556</v>
      </c>
      <c r="C361" s="79">
        <v>1335</v>
      </c>
    </row>
    <row r="362" spans="1:3">
      <c r="A362" s="77"/>
      <c r="B362" s="78" t="s">
        <v>557</v>
      </c>
      <c r="C362" s="79">
        <v>136</v>
      </c>
    </row>
    <row r="363" spans="1:3">
      <c r="A363" s="77"/>
      <c r="B363" s="78" t="s">
        <v>558</v>
      </c>
      <c r="C363" s="79">
        <v>36</v>
      </c>
    </row>
    <row r="364" spans="1:3">
      <c r="A364" s="77"/>
      <c r="B364" s="78" t="s">
        <v>559</v>
      </c>
      <c r="C364" s="79">
        <v>100</v>
      </c>
    </row>
    <row r="365" spans="1:3">
      <c r="A365" s="77"/>
      <c r="B365" s="78" t="s">
        <v>560</v>
      </c>
      <c r="C365" s="79">
        <v>11</v>
      </c>
    </row>
    <row r="366" spans="1:3">
      <c r="A366" s="77"/>
      <c r="B366" s="78" t="s">
        <v>561</v>
      </c>
      <c r="C366" s="79">
        <v>11</v>
      </c>
    </row>
    <row r="367" spans="1:3">
      <c r="A367" s="77"/>
      <c r="B367" s="78" t="s">
        <v>562</v>
      </c>
      <c r="C367" s="79">
        <v>1361</v>
      </c>
    </row>
    <row r="368" spans="1:3">
      <c r="A368" s="77"/>
      <c r="B368" s="78" t="s">
        <v>265</v>
      </c>
      <c r="C368" s="79">
        <v>997</v>
      </c>
    </row>
    <row r="369" spans="1:3">
      <c r="A369" s="77"/>
      <c r="B369" s="78" t="s">
        <v>293</v>
      </c>
      <c r="C369" s="79">
        <v>25</v>
      </c>
    </row>
    <row r="370" spans="1:3">
      <c r="A370" s="77"/>
      <c r="B370" s="78" t="s">
        <v>563</v>
      </c>
      <c r="C370" s="79">
        <v>339</v>
      </c>
    </row>
    <row r="371" spans="1:3">
      <c r="A371" s="77"/>
      <c r="B371" s="78" t="s">
        <v>564</v>
      </c>
      <c r="C371" s="79">
        <v>87</v>
      </c>
    </row>
    <row r="372" spans="1:3">
      <c r="A372" s="77"/>
      <c r="B372" s="78" t="s">
        <v>565</v>
      </c>
      <c r="C372" s="79">
        <v>87</v>
      </c>
    </row>
    <row r="373" spans="1:3">
      <c r="A373" s="77"/>
      <c r="B373" s="78" t="s">
        <v>566</v>
      </c>
      <c r="C373" s="79">
        <v>1282</v>
      </c>
    </row>
    <row r="374" spans="1:3">
      <c r="A374" s="77"/>
      <c r="B374" s="78" t="s">
        <v>567</v>
      </c>
      <c r="C374" s="79">
        <v>1282</v>
      </c>
    </row>
    <row r="375" spans="1:3">
      <c r="A375" s="77" t="s">
        <v>568</v>
      </c>
      <c r="B375" s="78" t="s">
        <v>569</v>
      </c>
      <c r="C375" s="79">
        <v>39148</v>
      </c>
    </row>
    <row r="376" spans="1:3">
      <c r="A376" s="77"/>
      <c r="B376" s="78" t="s">
        <v>570</v>
      </c>
      <c r="C376" s="79">
        <v>5159</v>
      </c>
    </row>
    <row r="377" spans="1:3">
      <c r="A377" s="77"/>
      <c r="B377" s="78" t="s">
        <v>265</v>
      </c>
      <c r="C377" s="79">
        <v>2654</v>
      </c>
    </row>
    <row r="378" spans="1:3">
      <c r="A378" s="77"/>
      <c r="B378" s="78" t="s">
        <v>278</v>
      </c>
      <c r="C378" s="79">
        <v>70</v>
      </c>
    </row>
    <row r="379" spans="1:3">
      <c r="A379" s="77"/>
      <c r="B379" s="78" t="s">
        <v>571</v>
      </c>
      <c r="C379" s="79">
        <v>121</v>
      </c>
    </row>
    <row r="380" spans="1:3">
      <c r="A380" s="77"/>
      <c r="B380" s="78" t="s">
        <v>572</v>
      </c>
      <c r="C380" s="79">
        <v>97</v>
      </c>
    </row>
    <row r="381" spans="1:3">
      <c r="A381" s="77"/>
      <c r="B381" s="78" t="s">
        <v>573</v>
      </c>
      <c r="C381" s="79">
        <v>2217</v>
      </c>
    </row>
    <row r="382" spans="1:3">
      <c r="A382" s="77"/>
      <c r="B382" s="78" t="s">
        <v>574</v>
      </c>
      <c r="C382" s="79">
        <v>380</v>
      </c>
    </row>
    <row r="383" spans="1:3">
      <c r="A383" s="77"/>
      <c r="B383" s="78" t="s">
        <v>575</v>
      </c>
      <c r="C383" s="79">
        <v>343</v>
      </c>
    </row>
    <row r="384" spans="1:3">
      <c r="A384" s="77"/>
      <c r="B384" s="78" t="s">
        <v>576</v>
      </c>
      <c r="C384" s="79">
        <v>37</v>
      </c>
    </row>
    <row r="385" spans="1:3">
      <c r="A385" s="77"/>
      <c r="B385" s="78" t="s">
        <v>577</v>
      </c>
      <c r="C385" s="79">
        <v>5186</v>
      </c>
    </row>
    <row r="386" spans="1:3">
      <c r="A386" s="77"/>
      <c r="B386" s="78" t="s">
        <v>578</v>
      </c>
      <c r="C386" s="79">
        <v>748</v>
      </c>
    </row>
    <row r="387" spans="1:3">
      <c r="A387" s="77"/>
      <c r="B387" s="78" t="s">
        <v>579</v>
      </c>
      <c r="C387" s="79">
        <v>1100</v>
      </c>
    </row>
    <row r="388" spans="1:3">
      <c r="A388" s="77"/>
      <c r="B388" s="78" t="s">
        <v>580</v>
      </c>
      <c r="C388" s="79">
        <v>100</v>
      </c>
    </row>
    <row r="389" spans="1:3">
      <c r="A389" s="77"/>
      <c r="B389" s="78" t="s">
        <v>581</v>
      </c>
      <c r="C389" s="79">
        <v>3238</v>
      </c>
    </row>
    <row r="390" spans="1:3">
      <c r="A390" s="77"/>
      <c r="B390" s="78" t="s">
        <v>582</v>
      </c>
      <c r="C390" s="79">
        <v>4959</v>
      </c>
    </row>
    <row r="391" spans="1:3">
      <c r="A391" s="77"/>
      <c r="B391" s="78" t="s">
        <v>583</v>
      </c>
      <c r="C391" s="79">
        <v>4959</v>
      </c>
    </row>
    <row r="392" spans="1:3">
      <c r="A392" s="77"/>
      <c r="B392" s="78" t="s">
        <v>584</v>
      </c>
      <c r="C392" s="79">
        <v>2518</v>
      </c>
    </row>
    <row r="393" spans="1:3">
      <c r="A393" s="77"/>
      <c r="B393" s="78" t="s">
        <v>585</v>
      </c>
      <c r="C393" s="79">
        <v>2518</v>
      </c>
    </row>
    <row r="394" spans="1:3">
      <c r="A394" s="77"/>
      <c r="B394" s="78" t="s">
        <v>586</v>
      </c>
      <c r="C394" s="79">
        <v>1768</v>
      </c>
    </row>
    <row r="395" spans="1:3">
      <c r="A395" s="77"/>
      <c r="B395" s="78" t="s">
        <v>587</v>
      </c>
      <c r="C395" s="79">
        <v>1686</v>
      </c>
    </row>
    <row r="396" spans="1:3">
      <c r="A396" s="77"/>
      <c r="B396" s="78" t="s">
        <v>588</v>
      </c>
      <c r="C396" s="79">
        <v>82</v>
      </c>
    </row>
    <row r="397" spans="1:3">
      <c r="A397" s="77"/>
      <c r="B397" s="78" t="s">
        <v>589</v>
      </c>
      <c r="C397" s="79">
        <v>19178</v>
      </c>
    </row>
    <row r="398" spans="1:3">
      <c r="A398" s="77"/>
      <c r="B398" s="78" t="s">
        <v>590</v>
      </c>
      <c r="C398" s="79">
        <v>19178</v>
      </c>
    </row>
    <row r="399" spans="1:3">
      <c r="A399" s="77" t="s">
        <v>591</v>
      </c>
      <c r="B399" s="78" t="s">
        <v>592</v>
      </c>
      <c r="C399" s="79">
        <v>99466</v>
      </c>
    </row>
    <row r="400" spans="1:3">
      <c r="A400" s="77"/>
      <c r="B400" s="78" t="s">
        <v>593</v>
      </c>
      <c r="C400" s="79">
        <v>9594</v>
      </c>
    </row>
    <row r="401" spans="1:3">
      <c r="A401" s="77"/>
      <c r="B401" s="78" t="s">
        <v>265</v>
      </c>
      <c r="C401" s="79">
        <v>5882</v>
      </c>
    </row>
    <row r="402" spans="1:3">
      <c r="A402" s="77"/>
      <c r="B402" s="78" t="s">
        <v>278</v>
      </c>
      <c r="C402" s="79">
        <v>36</v>
      </c>
    </row>
    <row r="403" spans="1:3">
      <c r="A403" s="77"/>
      <c r="B403" s="78" t="s">
        <v>594</v>
      </c>
      <c r="C403" s="79">
        <v>88</v>
      </c>
    </row>
    <row r="404" spans="1:3">
      <c r="A404" s="77"/>
      <c r="B404" s="78" t="s">
        <v>595</v>
      </c>
      <c r="C404" s="79">
        <v>305</v>
      </c>
    </row>
    <row r="405" spans="1:3">
      <c r="A405" s="77"/>
      <c r="B405" s="78" t="s">
        <v>596</v>
      </c>
      <c r="C405" s="79">
        <v>836</v>
      </c>
    </row>
    <row r="406" spans="1:3">
      <c r="A406" s="77"/>
      <c r="B406" s="78" t="s">
        <v>597</v>
      </c>
      <c r="C406" s="79">
        <v>2447</v>
      </c>
    </row>
    <row r="407" spans="1:3">
      <c r="A407" s="77"/>
      <c r="B407" s="78" t="s">
        <v>598</v>
      </c>
      <c r="C407" s="79">
        <v>2814</v>
      </c>
    </row>
    <row r="408" spans="1:3">
      <c r="A408" s="77"/>
      <c r="B408" s="78" t="s">
        <v>599</v>
      </c>
      <c r="C408" s="79">
        <v>2814</v>
      </c>
    </row>
    <row r="409" spans="1:3">
      <c r="A409" s="77"/>
      <c r="B409" s="78" t="s">
        <v>600</v>
      </c>
      <c r="C409" s="79">
        <v>69244</v>
      </c>
    </row>
    <row r="410" spans="1:3">
      <c r="A410" s="77"/>
      <c r="B410" s="78" t="s">
        <v>601</v>
      </c>
      <c r="C410" s="79">
        <v>69244</v>
      </c>
    </row>
    <row r="411" spans="1:3">
      <c r="A411" s="77"/>
      <c r="B411" s="78" t="s">
        <v>602</v>
      </c>
      <c r="C411" s="79">
        <v>6678</v>
      </c>
    </row>
    <row r="412" spans="1:3">
      <c r="A412" s="77"/>
      <c r="B412" s="78" t="s">
        <v>603</v>
      </c>
      <c r="C412" s="79">
        <v>6678</v>
      </c>
    </row>
    <row r="413" spans="1:3">
      <c r="A413" s="77"/>
      <c r="B413" s="78" t="s">
        <v>604</v>
      </c>
      <c r="C413" s="79">
        <v>421</v>
      </c>
    </row>
    <row r="414" spans="1:3">
      <c r="A414" s="77"/>
      <c r="B414" s="78" t="s">
        <v>605</v>
      </c>
      <c r="C414" s="79">
        <v>421</v>
      </c>
    </row>
    <row r="415" spans="1:3">
      <c r="A415" s="77"/>
      <c r="B415" s="78" t="s">
        <v>606</v>
      </c>
      <c r="C415" s="79">
        <v>10715</v>
      </c>
    </row>
    <row r="416" spans="1:3">
      <c r="A416" s="77"/>
      <c r="B416" s="78" t="s">
        <v>607</v>
      </c>
      <c r="C416" s="79">
        <v>10715</v>
      </c>
    </row>
    <row r="417" spans="1:3">
      <c r="A417" s="77" t="s">
        <v>608</v>
      </c>
      <c r="B417" s="78" t="s">
        <v>609</v>
      </c>
      <c r="C417" s="79">
        <v>20089</v>
      </c>
    </row>
    <row r="418" spans="1:3">
      <c r="A418" s="77"/>
      <c r="B418" s="78" t="s">
        <v>610</v>
      </c>
      <c r="C418" s="79">
        <v>13256</v>
      </c>
    </row>
    <row r="419" spans="1:3">
      <c r="A419" s="77"/>
      <c r="B419" s="78" t="s">
        <v>265</v>
      </c>
      <c r="C419" s="79">
        <v>3447</v>
      </c>
    </row>
    <row r="420" spans="1:3">
      <c r="A420" s="77"/>
      <c r="B420" s="78" t="s">
        <v>275</v>
      </c>
      <c r="C420" s="79">
        <v>5307</v>
      </c>
    </row>
    <row r="421" spans="1:3">
      <c r="A421" s="77"/>
      <c r="B421" s="78" t="s">
        <v>611</v>
      </c>
      <c r="C421" s="79">
        <v>254</v>
      </c>
    </row>
    <row r="422" spans="1:3">
      <c r="A422" s="77"/>
      <c r="B422" s="78" t="s">
        <v>612</v>
      </c>
      <c r="C422" s="79">
        <v>3</v>
      </c>
    </row>
    <row r="423" spans="1:3">
      <c r="A423" s="77"/>
      <c r="B423" s="78" t="s">
        <v>613</v>
      </c>
      <c r="C423" s="79">
        <v>314</v>
      </c>
    </row>
    <row r="424" spans="1:3">
      <c r="A424" s="77"/>
      <c r="B424" s="78" t="s">
        <v>614</v>
      </c>
      <c r="C424" s="79">
        <v>196</v>
      </c>
    </row>
    <row r="425" spans="1:3">
      <c r="A425" s="77"/>
      <c r="B425" s="78" t="s">
        <v>615</v>
      </c>
      <c r="C425" s="79">
        <v>679</v>
      </c>
    </row>
    <row r="426" spans="1:3">
      <c r="A426" s="77"/>
      <c r="B426" s="78" t="s">
        <v>616</v>
      </c>
      <c r="C426" s="79">
        <v>67</v>
      </c>
    </row>
    <row r="427" spans="1:3">
      <c r="A427" s="77"/>
      <c r="B427" s="78" t="s">
        <v>617</v>
      </c>
      <c r="C427" s="79">
        <v>157</v>
      </c>
    </row>
    <row r="428" spans="1:3">
      <c r="A428" s="77"/>
      <c r="B428" s="78" t="s">
        <v>618</v>
      </c>
      <c r="C428" s="79">
        <v>2832</v>
      </c>
    </row>
    <row r="429" spans="1:3">
      <c r="A429" s="77"/>
      <c r="B429" s="78" t="s">
        <v>619</v>
      </c>
      <c r="C429" s="79">
        <v>1111</v>
      </c>
    </row>
    <row r="430" spans="1:3">
      <c r="A430" s="77"/>
      <c r="B430" s="78" t="s">
        <v>265</v>
      </c>
      <c r="C430" s="79">
        <v>334</v>
      </c>
    </row>
    <row r="431" spans="1:3">
      <c r="A431" s="77"/>
      <c r="B431" s="78" t="s">
        <v>620</v>
      </c>
      <c r="C431" s="79">
        <v>297</v>
      </c>
    </row>
    <row r="432" spans="1:3">
      <c r="A432" s="77"/>
      <c r="B432" s="78" t="s">
        <v>621</v>
      </c>
      <c r="C432" s="79">
        <v>3</v>
      </c>
    </row>
    <row r="433" spans="1:3">
      <c r="A433" s="77"/>
      <c r="B433" s="78" t="s">
        <v>622</v>
      </c>
      <c r="C433" s="79">
        <v>11</v>
      </c>
    </row>
    <row r="434" spans="1:3">
      <c r="A434" s="77"/>
      <c r="B434" s="78" t="s">
        <v>623</v>
      </c>
      <c r="C434" s="79">
        <v>40</v>
      </c>
    </row>
    <row r="435" spans="1:3">
      <c r="A435" s="77"/>
      <c r="B435" s="78" t="s">
        <v>624</v>
      </c>
      <c r="C435" s="79">
        <v>426</v>
      </c>
    </row>
    <row r="436" spans="1:3">
      <c r="A436" s="77"/>
      <c r="B436" s="78" t="s">
        <v>625</v>
      </c>
      <c r="C436" s="79">
        <v>5249</v>
      </c>
    </row>
    <row r="437" spans="1:3">
      <c r="A437" s="77"/>
      <c r="B437" s="78" t="s">
        <v>265</v>
      </c>
      <c r="C437" s="79">
        <v>861</v>
      </c>
    </row>
    <row r="438" spans="1:3">
      <c r="A438" s="77"/>
      <c r="B438" s="78" t="s">
        <v>626</v>
      </c>
      <c r="C438" s="79">
        <v>812</v>
      </c>
    </row>
    <row r="439" spans="1:3">
      <c r="A439" s="77"/>
      <c r="B439" s="78" t="s">
        <v>627</v>
      </c>
      <c r="C439" s="79">
        <v>892</v>
      </c>
    </row>
    <row r="440" spans="1:3">
      <c r="A440" s="77"/>
      <c r="B440" s="78" t="s">
        <v>628</v>
      </c>
      <c r="C440" s="79">
        <v>1418</v>
      </c>
    </row>
    <row r="441" spans="1:3">
      <c r="A441" s="77"/>
      <c r="B441" s="78" t="s">
        <v>629</v>
      </c>
      <c r="C441" s="79">
        <v>38</v>
      </c>
    </row>
    <row r="442" spans="1:3">
      <c r="A442" s="77"/>
      <c r="B442" s="78" t="s">
        <v>630</v>
      </c>
      <c r="C442" s="79">
        <v>35</v>
      </c>
    </row>
    <row r="443" spans="1:3">
      <c r="A443" s="77"/>
      <c r="B443" s="78" t="s">
        <v>631</v>
      </c>
      <c r="C443" s="79">
        <v>60</v>
      </c>
    </row>
    <row r="444" spans="1:3">
      <c r="A444" s="77"/>
      <c r="B444" s="78" t="s">
        <v>632</v>
      </c>
      <c r="C444" s="79">
        <v>837</v>
      </c>
    </row>
    <row r="445" spans="1:3">
      <c r="A445" s="77"/>
      <c r="B445" s="78" t="s">
        <v>633</v>
      </c>
      <c r="C445" s="79">
        <v>296</v>
      </c>
    </row>
    <row r="446" spans="1:3">
      <c r="A446" s="77"/>
      <c r="B446" s="78" t="s">
        <v>634</v>
      </c>
      <c r="C446" s="79">
        <v>359</v>
      </c>
    </row>
    <row r="447" spans="1:3">
      <c r="A447" s="77"/>
      <c r="B447" s="78" t="s">
        <v>635</v>
      </c>
      <c r="C447" s="79">
        <v>359</v>
      </c>
    </row>
    <row r="448" spans="1:3">
      <c r="A448" s="77"/>
      <c r="B448" s="78" t="s">
        <v>636</v>
      </c>
      <c r="C448" s="79">
        <v>114</v>
      </c>
    </row>
    <row r="449" spans="1:3">
      <c r="A449" s="77"/>
      <c r="B449" s="78" t="s">
        <v>637</v>
      </c>
      <c r="C449" s="79">
        <v>1</v>
      </c>
    </row>
    <row r="450" spans="1:3">
      <c r="A450" s="77"/>
      <c r="B450" s="78" t="s">
        <v>638</v>
      </c>
      <c r="C450" s="79">
        <v>113</v>
      </c>
    </row>
    <row r="451" spans="1:3">
      <c r="A451" s="77" t="s">
        <v>639</v>
      </c>
      <c r="B451" s="78" t="s">
        <v>640</v>
      </c>
      <c r="C451" s="79">
        <v>52414</v>
      </c>
    </row>
    <row r="452" spans="1:3">
      <c r="A452" s="77"/>
      <c r="B452" s="78" t="s">
        <v>641</v>
      </c>
      <c r="C452" s="79">
        <v>41921</v>
      </c>
    </row>
    <row r="453" spans="1:3">
      <c r="A453" s="77"/>
      <c r="B453" s="78" t="s">
        <v>265</v>
      </c>
      <c r="C453" s="79">
        <v>5790</v>
      </c>
    </row>
    <row r="454" spans="1:3">
      <c r="A454" s="77"/>
      <c r="B454" s="78" t="s">
        <v>278</v>
      </c>
      <c r="C454" s="79">
        <v>37</v>
      </c>
    </row>
    <row r="455" spans="1:3">
      <c r="A455" s="77"/>
      <c r="B455" s="78" t="s">
        <v>642</v>
      </c>
      <c r="C455" s="79">
        <v>16441</v>
      </c>
    </row>
    <row r="456" spans="1:3">
      <c r="A456" s="77"/>
      <c r="B456" s="78" t="s">
        <v>643</v>
      </c>
      <c r="C456" s="79">
        <v>4514</v>
      </c>
    </row>
    <row r="457" spans="1:3">
      <c r="A457" s="77"/>
      <c r="B457" s="78" t="s">
        <v>644</v>
      </c>
      <c r="C457" s="79">
        <v>131</v>
      </c>
    </row>
    <row r="458" spans="1:3">
      <c r="A458" s="77"/>
      <c r="B458" s="78" t="s">
        <v>645</v>
      </c>
      <c r="C458" s="79">
        <v>329</v>
      </c>
    </row>
    <row r="459" spans="1:3">
      <c r="A459" s="77"/>
      <c r="B459" s="78" t="s">
        <v>646</v>
      </c>
      <c r="C459" s="79">
        <v>173</v>
      </c>
    </row>
    <row r="460" spans="1:3">
      <c r="A460" s="77"/>
      <c r="B460" s="78" t="s">
        <v>647</v>
      </c>
      <c r="C460" s="79">
        <v>14506</v>
      </c>
    </row>
    <row r="461" spans="1:3">
      <c r="A461" s="77"/>
      <c r="B461" s="78" t="s">
        <v>648</v>
      </c>
      <c r="C461" s="79">
        <v>6000</v>
      </c>
    </row>
    <row r="462" spans="1:3">
      <c r="A462" s="77"/>
      <c r="B462" s="78" t="s">
        <v>649</v>
      </c>
      <c r="C462" s="79">
        <v>6000</v>
      </c>
    </row>
    <row r="463" spans="1:3">
      <c r="A463" s="77"/>
      <c r="B463" s="78" t="s">
        <v>650</v>
      </c>
      <c r="C463" s="79">
        <v>1456</v>
      </c>
    </row>
    <row r="464" spans="1:3">
      <c r="A464" s="77"/>
      <c r="B464" s="78" t="s">
        <v>651</v>
      </c>
      <c r="C464" s="79">
        <v>447</v>
      </c>
    </row>
    <row r="465" spans="1:3">
      <c r="A465" s="77"/>
      <c r="B465" s="78" t="s">
        <v>652</v>
      </c>
      <c r="C465" s="79">
        <v>90</v>
      </c>
    </row>
    <row r="466" spans="1:3">
      <c r="A466" s="77"/>
      <c r="B466" s="78" t="s">
        <v>653</v>
      </c>
      <c r="C466" s="79">
        <v>238</v>
      </c>
    </row>
    <row r="467" spans="1:3">
      <c r="A467" s="77"/>
      <c r="B467" s="78" t="s">
        <v>654</v>
      </c>
      <c r="C467" s="79">
        <v>681</v>
      </c>
    </row>
    <row r="468" spans="1:3">
      <c r="A468" s="77"/>
      <c r="B468" s="78" t="s">
        <v>655</v>
      </c>
      <c r="C468" s="79">
        <v>246</v>
      </c>
    </row>
    <row r="469" spans="1:3">
      <c r="A469" s="77"/>
      <c r="B469" s="78" t="s">
        <v>278</v>
      </c>
      <c r="C469" s="79">
        <v>73</v>
      </c>
    </row>
    <row r="470" spans="1:3">
      <c r="A470" s="77"/>
      <c r="B470" s="78" t="s">
        <v>656</v>
      </c>
      <c r="C470" s="79">
        <v>173</v>
      </c>
    </row>
    <row r="471" spans="1:3">
      <c r="A471" s="77"/>
      <c r="B471" s="78" t="s">
        <v>657</v>
      </c>
      <c r="C471" s="79">
        <v>486</v>
      </c>
    </row>
    <row r="472" spans="1:3">
      <c r="A472" s="77"/>
      <c r="B472" s="78" t="s">
        <v>658</v>
      </c>
      <c r="C472" s="79">
        <v>382</v>
      </c>
    </row>
    <row r="473" spans="1:3">
      <c r="A473" s="77"/>
      <c r="B473" s="78" t="s">
        <v>659</v>
      </c>
      <c r="C473" s="79">
        <v>104</v>
      </c>
    </row>
    <row r="474" spans="1:3">
      <c r="A474" s="77"/>
      <c r="B474" s="78" t="s">
        <v>660</v>
      </c>
      <c r="C474" s="79">
        <v>2305</v>
      </c>
    </row>
    <row r="475" spans="1:3">
      <c r="A475" s="77"/>
      <c r="B475" s="78" t="s">
        <v>661</v>
      </c>
      <c r="C475" s="79">
        <v>1337</v>
      </c>
    </row>
    <row r="476" spans="1:3">
      <c r="A476" s="77"/>
      <c r="B476" s="78" t="s">
        <v>662</v>
      </c>
      <c r="C476" s="79">
        <v>968</v>
      </c>
    </row>
    <row r="477" spans="1:3">
      <c r="A477" s="77" t="s">
        <v>663</v>
      </c>
      <c r="B477" s="78" t="s">
        <v>664</v>
      </c>
      <c r="C477" s="79">
        <v>25549</v>
      </c>
    </row>
    <row r="478" spans="1:3">
      <c r="A478" s="77"/>
      <c r="B478" s="78" t="s">
        <v>665</v>
      </c>
      <c r="C478" s="79">
        <v>165</v>
      </c>
    </row>
    <row r="479" spans="1:3">
      <c r="A479" s="77"/>
      <c r="B479" s="78" t="s">
        <v>666</v>
      </c>
      <c r="C479" s="79">
        <v>165</v>
      </c>
    </row>
    <row r="480" spans="1:3">
      <c r="A480" s="77"/>
      <c r="B480" s="78" t="s">
        <v>667</v>
      </c>
      <c r="C480" s="79">
        <v>2819</v>
      </c>
    </row>
    <row r="481" spans="1:3">
      <c r="A481" s="77"/>
      <c r="B481" s="78" t="s">
        <v>265</v>
      </c>
      <c r="C481" s="79">
        <v>1049</v>
      </c>
    </row>
    <row r="482" spans="1:3">
      <c r="A482" s="77"/>
      <c r="B482" s="78" t="s">
        <v>278</v>
      </c>
      <c r="C482" s="79">
        <v>543</v>
      </c>
    </row>
    <row r="483" spans="1:3">
      <c r="A483" s="77"/>
      <c r="B483" s="78" t="s">
        <v>668</v>
      </c>
      <c r="C483" s="79">
        <v>3</v>
      </c>
    </row>
    <row r="484" spans="1:3">
      <c r="A484" s="77"/>
      <c r="B484" s="78" t="s">
        <v>669</v>
      </c>
      <c r="C484" s="79">
        <v>352</v>
      </c>
    </row>
    <row r="485" spans="1:3">
      <c r="A485" s="77"/>
      <c r="B485" s="78" t="s">
        <v>670</v>
      </c>
      <c r="C485" s="79">
        <v>872</v>
      </c>
    </row>
    <row r="486" spans="1:3">
      <c r="A486" s="77"/>
      <c r="B486" s="78" t="s">
        <v>671</v>
      </c>
      <c r="C486" s="79">
        <v>22306</v>
      </c>
    </row>
    <row r="487" spans="1:3">
      <c r="A487" s="77"/>
      <c r="B487" s="78" t="s">
        <v>265</v>
      </c>
      <c r="C487" s="79">
        <v>618</v>
      </c>
    </row>
    <row r="488" spans="1:3">
      <c r="A488" s="77"/>
      <c r="B488" s="78" t="s">
        <v>672</v>
      </c>
      <c r="C488" s="79">
        <v>21688</v>
      </c>
    </row>
    <row r="489" spans="1:3">
      <c r="A489" s="77"/>
      <c r="B489" s="78" t="s">
        <v>673</v>
      </c>
      <c r="C489" s="79">
        <v>259</v>
      </c>
    </row>
    <row r="490" spans="1:3">
      <c r="A490" s="77"/>
      <c r="B490" s="78" t="s">
        <v>674</v>
      </c>
      <c r="C490" s="79">
        <v>259</v>
      </c>
    </row>
    <row r="491" spans="1:3">
      <c r="A491" s="77" t="s">
        <v>675</v>
      </c>
      <c r="B491" s="78" t="s">
        <v>676</v>
      </c>
      <c r="C491" s="79">
        <v>2917</v>
      </c>
    </row>
    <row r="492" spans="1:3">
      <c r="A492" s="77"/>
      <c r="B492" s="78" t="s">
        <v>677</v>
      </c>
      <c r="C492" s="79">
        <v>803</v>
      </c>
    </row>
    <row r="493" spans="1:3">
      <c r="A493" s="77"/>
      <c r="B493" s="78" t="s">
        <v>265</v>
      </c>
      <c r="C493" s="79">
        <v>662</v>
      </c>
    </row>
    <row r="494" spans="1:3">
      <c r="A494" s="77"/>
      <c r="B494" s="78" t="s">
        <v>278</v>
      </c>
      <c r="C494" s="79">
        <v>80</v>
      </c>
    </row>
    <row r="495" spans="1:3">
      <c r="A495" s="77"/>
      <c r="B495" s="78" t="s">
        <v>393</v>
      </c>
      <c r="C495" s="79">
        <v>6</v>
      </c>
    </row>
    <row r="496" spans="1:3">
      <c r="A496" s="77"/>
      <c r="B496" s="78" t="s">
        <v>678</v>
      </c>
      <c r="C496" s="79">
        <v>55</v>
      </c>
    </row>
    <row r="497" spans="1:3">
      <c r="A497" s="77"/>
      <c r="B497" s="78" t="s">
        <v>679</v>
      </c>
      <c r="C497" s="79">
        <v>1924</v>
      </c>
    </row>
    <row r="498" spans="1:3">
      <c r="A498" s="77"/>
      <c r="B498" s="78" t="s">
        <v>680</v>
      </c>
      <c r="C498" s="79">
        <v>1924</v>
      </c>
    </row>
    <row r="499" spans="1:3">
      <c r="A499" s="77"/>
      <c r="B499" s="78" t="s">
        <v>681</v>
      </c>
      <c r="C499" s="79">
        <v>190</v>
      </c>
    </row>
    <row r="500" spans="1:3">
      <c r="A500" s="77"/>
      <c r="B500" s="78" t="s">
        <v>682</v>
      </c>
      <c r="C500" s="79">
        <v>190</v>
      </c>
    </row>
    <row r="501" spans="1:3">
      <c r="A501" s="77" t="s">
        <v>683</v>
      </c>
      <c r="B501" s="78" t="s">
        <v>684</v>
      </c>
      <c r="C501" s="79">
        <v>73313</v>
      </c>
    </row>
    <row r="502" spans="1:3">
      <c r="A502" s="77"/>
      <c r="B502" s="78" t="s">
        <v>685</v>
      </c>
      <c r="C502" s="79">
        <v>1431</v>
      </c>
    </row>
    <row r="503" spans="1:3">
      <c r="A503" s="77"/>
      <c r="B503" s="78" t="s">
        <v>265</v>
      </c>
      <c r="C503" s="79">
        <v>431</v>
      </c>
    </row>
    <row r="504" spans="1:3">
      <c r="A504" s="77"/>
      <c r="B504" s="78" t="s">
        <v>686</v>
      </c>
      <c r="C504" s="79">
        <v>1000</v>
      </c>
    </row>
    <row r="505" spans="1:3">
      <c r="A505" s="77"/>
      <c r="B505" s="78" t="s">
        <v>687</v>
      </c>
      <c r="C505" s="79">
        <v>134</v>
      </c>
    </row>
    <row r="506" spans="1:3">
      <c r="A506" s="77"/>
      <c r="B506" s="78" t="s">
        <v>688</v>
      </c>
      <c r="C506" s="79">
        <v>134</v>
      </c>
    </row>
    <row r="507" spans="1:3">
      <c r="A507" s="77"/>
      <c r="B507" s="78" t="s">
        <v>689</v>
      </c>
      <c r="C507" s="79">
        <v>71700</v>
      </c>
    </row>
    <row r="508" spans="1:3">
      <c r="A508" s="77"/>
      <c r="B508" s="78" t="s">
        <v>690</v>
      </c>
      <c r="C508" s="79">
        <v>10000</v>
      </c>
    </row>
    <row r="509" spans="1:3">
      <c r="A509" s="77"/>
      <c r="B509" s="78" t="s">
        <v>691</v>
      </c>
      <c r="C509" s="79">
        <v>61700</v>
      </c>
    </row>
    <row r="510" spans="1:3">
      <c r="A510" s="77"/>
      <c r="B510" s="78" t="s">
        <v>692</v>
      </c>
      <c r="C510" s="79">
        <v>48</v>
      </c>
    </row>
    <row r="511" spans="1:3">
      <c r="A511" s="77"/>
      <c r="B511" s="78" t="s">
        <v>693</v>
      </c>
      <c r="C511" s="79">
        <v>43</v>
      </c>
    </row>
    <row r="512" spans="1:3">
      <c r="A512" s="77"/>
      <c r="B512" s="78" t="s">
        <v>694</v>
      </c>
      <c r="C512" s="79">
        <v>5</v>
      </c>
    </row>
    <row r="513" spans="1:3">
      <c r="A513" s="77" t="s">
        <v>695</v>
      </c>
      <c r="B513" s="78" t="s">
        <v>696</v>
      </c>
      <c r="C513" s="79">
        <v>10425</v>
      </c>
    </row>
    <row r="514" spans="1:3">
      <c r="A514" s="77"/>
      <c r="B514" s="78" t="s">
        <v>697</v>
      </c>
      <c r="C514" s="79">
        <v>9554</v>
      </c>
    </row>
    <row r="515" spans="1:3">
      <c r="A515" s="77"/>
      <c r="B515" s="78" t="s">
        <v>265</v>
      </c>
      <c r="C515" s="79">
        <v>3323</v>
      </c>
    </row>
    <row r="516" spans="1:3">
      <c r="A516" s="77"/>
      <c r="B516" s="78" t="s">
        <v>698</v>
      </c>
      <c r="C516" s="79">
        <v>1784</v>
      </c>
    </row>
    <row r="517" spans="1:3">
      <c r="A517" s="77"/>
      <c r="B517" s="78" t="s">
        <v>699</v>
      </c>
      <c r="C517" s="79">
        <v>228</v>
      </c>
    </row>
    <row r="518" spans="1:3">
      <c r="A518" s="77"/>
      <c r="B518" s="78" t="s">
        <v>700</v>
      </c>
      <c r="C518" s="79">
        <v>199</v>
      </c>
    </row>
    <row r="519" spans="1:3">
      <c r="A519" s="77"/>
      <c r="B519" s="78" t="s">
        <v>701</v>
      </c>
      <c r="C519" s="79">
        <v>54</v>
      </c>
    </row>
    <row r="520" spans="1:3">
      <c r="A520" s="77"/>
      <c r="B520" s="78" t="s">
        <v>702</v>
      </c>
      <c r="C520" s="79">
        <v>106</v>
      </c>
    </row>
    <row r="521" spans="1:3">
      <c r="A521" s="77"/>
      <c r="B521" s="78" t="s">
        <v>275</v>
      </c>
      <c r="C521" s="79">
        <v>1846</v>
      </c>
    </row>
    <row r="522" spans="1:3">
      <c r="A522" s="77"/>
      <c r="B522" s="78" t="s">
        <v>703</v>
      </c>
      <c r="C522" s="79">
        <v>2014</v>
      </c>
    </row>
    <row r="523" spans="1:3">
      <c r="A523" s="77"/>
      <c r="B523" s="78" t="s">
        <v>704</v>
      </c>
      <c r="C523" s="79">
        <v>848</v>
      </c>
    </row>
    <row r="524" spans="1:3">
      <c r="A524" s="77"/>
      <c r="B524" s="78" t="s">
        <v>705</v>
      </c>
      <c r="C524" s="79">
        <v>126</v>
      </c>
    </row>
    <row r="525" spans="1:3">
      <c r="A525" s="77"/>
      <c r="B525" s="78" t="s">
        <v>706</v>
      </c>
      <c r="C525" s="79">
        <v>722</v>
      </c>
    </row>
    <row r="526" spans="1:3">
      <c r="A526" s="77"/>
      <c r="B526" s="78" t="s">
        <v>707</v>
      </c>
      <c r="C526" s="79">
        <v>23</v>
      </c>
    </row>
    <row r="527" spans="1:3">
      <c r="A527" s="77"/>
      <c r="B527" s="78" t="s">
        <v>708</v>
      </c>
      <c r="C527" s="79">
        <v>23</v>
      </c>
    </row>
    <row r="528" spans="1:3">
      <c r="A528" s="77" t="s">
        <v>709</v>
      </c>
      <c r="B528" s="78" t="s">
        <v>710</v>
      </c>
      <c r="C528" s="79">
        <v>25239</v>
      </c>
    </row>
    <row r="529" spans="1:3">
      <c r="A529" s="77"/>
      <c r="B529" s="78" t="s">
        <v>711</v>
      </c>
      <c r="C529" s="79">
        <v>1596</v>
      </c>
    </row>
    <row r="530" spans="1:3">
      <c r="A530" s="77"/>
      <c r="B530" s="78" t="s">
        <v>712</v>
      </c>
      <c r="C530" s="79">
        <v>725</v>
      </c>
    </row>
    <row r="531" spans="1:3">
      <c r="A531" s="77"/>
      <c r="B531" s="78" t="s">
        <v>713</v>
      </c>
      <c r="C531" s="79">
        <v>871</v>
      </c>
    </row>
    <row r="532" spans="1:3">
      <c r="A532" s="77"/>
      <c r="B532" s="78" t="s">
        <v>714</v>
      </c>
      <c r="C532" s="79">
        <v>23214</v>
      </c>
    </row>
    <row r="533" spans="1:3">
      <c r="A533" s="77"/>
      <c r="B533" s="78" t="s">
        <v>715</v>
      </c>
      <c r="C533" s="79">
        <v>22949</v>
      </c>
    </row>
    <row r="534" spans="1:3">
      <c r="A534" s="77"/>
      <c r="B534" s="78" t="s">
        <v>716</v>
      </c>
      <c r="C534" s="79">
        <v>265</v>
      </c>
    </row>
    <row r="535" spans="1:3">
      <c r="A535" s="77"/>
      <c r="B535" s="78" t="s">
        <v>717</v>
      </c>
      <c r="C535" s="79">
        <v>429</v>
      </c>
    </row>
    <row r="536" spans="1:3">
      <c r="A536" s="77"/>
      <c r="B536" s="78" t="s">
        <v>718</v>
      </c>
      <c r="C536" s="79">
        <v>281</v>
      </c>
    </row>
    <row r="537" spans="1:3">
      <c r="A537" s="77"/>
      <c r="B537" s="78" t="s">
        <v>719</v>
      </c>
      <c r="C537" s="79">
        <v>148</v>
      </c>
    </row>
    <row r="538" spans="1:3">
      <c r="A538" s="77" t="s">
        <v>720</v>
      </c>
      <c r="B538" s="78" t="s">
        <v>721</v>
      </c>
      <c r="C538" s="79">
        <v>815</v>
      </c>
    </row>
    <row r="539" spans="1:3">
      <c r="A539" s="77"/>
      <c r="B539" s="78" t="s">
        <v>722</v>
      </c>
      <c r="C539" s="79">
        <v>202</v>
      </c>
    </row>
    <row r="540" spans="1:3">
      <c r="A540" s="77"/>
      <c r="B540" s="78" t="s">
        <v>278</v>
      </c>
      <c r="C540" s="79">
        <v>35</v>
      </c>
    </row>
    <row r="541" spans="1:3">
      <c r="A541" s="77"/>
      <c r="B541" s="78" t="s">
        <v>275</v>
      </c>
      <c r="C541" s="79">
        <v>77</v>
      </c>
    </row>
    <row r="542" spans="1:3">
      <c r="A542" s="77"/>
      <c r="B542" s="78" t="s">
        <v>723</v>
      </c>
      <c r="C542" s="79">
        <v>90</v>
      </c>
    </row>
    <row r="543" spans="1:3">
      <c r="A543" s="77"/>
      <c r="B543" s="78" t="s">
        <v>724</v>
      </c>
      <c r="C543" s="79">
        <v>68</v>
      </c>
    </row>
    <row r="544" spans="1:3">
      <c r="A544" s="77"/>
      <c r="B544" s="78" t="s">
        <v>725</v>
      </c>
      <c r="C544" s="79">
        <v>68</v>
      </c>
    </row>
    <row r="545" spans="1:3">
      <c r="A545" s="77"/>
      <c r="B545" s="78" t="s">
        <v>726</v>
      </c>
      <c r="C545" s="79">
        <v>148</v>
      </c>
    </row>
    <row r="546" spans="1:3">
      <c r="A546" s="77"/>
      <c r="B546" s="78" t="s">
        <v>727</v>
      </c>
      <c r="C546" s="79">
        <v>148</v>
      </c>
    </row>
    <row r="547" spans="1:3">
      <c r="A547" s="77"/>
      <c r="B547" s="78" t="s">
        <v>728</v>
      </c>
      <c r="C547" s="79">
        <v>397</v>
      </c>
    </row>
    <row r="548" spans="1:3">
      <c r="A548" s="77"/>
      <c r="B548" s="78" t="s">
        <v>729</v>
      </c>
      <c r="C548" s="79">
        <v>359</v>
      </c>
    </row>
    <row r="549" spans="1:3">
      <c r="A549" s="77"/>
      <c r="B549" s="78" t="s">
        <v>730</v>
      </c>
      <c r="C549" s="79">
        <v>38</v>
      </c>
    </row>
    <row r="550" spans="1:3">
      <c r="A550" s="77" t="s">
        <v>731</v>
      </c>
      <c r="B550" s="78" t="s">
        <v>732</v>
      </c>
      <c r="C550" s="79">
        <v>6681</v>
      </c>
    </row>
    <row r="551" spans="1:3">
      <c r="A551" s="77"/>
      <c r="B551" s="78" t="s">
        <v>733</v>
      </c>
      <c r="C551" s="79">
        <v>2474</v>
      </c>
    </row>
    <row r="552" spans="1:3">
      <c r="A552" s="77"/>
      <c r="B552" s="78" t="s">
        <v>265</v>
      </c>
      <c r="C552" s="79">
        <v>1404</v>
      </c>
    </row>
    <row r="553" spans="1:3">
      <c r="A553" s="77"/>
      <c r="B553" s="78" t="s">
        <v>734</v>
      </c>
      <c r="C553" s="79">
        <v>814</v>
      </c>
    </row>
    <row r="554" spans="1:3">
      <c r="A554" s="77"/>
      <c r="B554" s="78" t="s">
        <v>735</v>
      </c>
      <c r="C554" s="79">
        <v>250</v>
      </c>
    </row>
    <row r="555" spans="1:3">
      <c r="A555" s="77"/>
      <c r="B555" s="78" t="s">
        <v>275</v>
      </c>
      <c r="C555" s="79">
        <v>6</v>
      </c>
    </row>
    <row r="556" spans="1:3">
      <c r="A556" s="77"/>
      <c r="B556" s="78" t="s">
        <v>736</v>
      </c>
      <c r="C556" s="79">
        <v>3211</v>
      </c>
    </row>
    <row r="557" spans="1:3">
      <c r="A557" s="77"/>
      <c r="B557" s="78" t="s">
        <v>265</v>
      </c>
      <c r="C557" s="79">
        <v>2839</v>
      </c>
    </row>
    <row r="558" spans="1:3">
      <c r="A558" s="77"/>
      <c r="B558" s="78" t="s">
        <v>737</v>
      </c>
      <c r="C558" s="79">
        <v>320</v>
      </c>
    </row>
    <row r="559" spans="1:3">
      <c r="A559" s="77"/>
      <c r="B559" s="78" t="s">
        <v>738</v>
      </c>
      <c r="C559" s="79">
        <v>52</v>
      </c>
    </row>
    <row r="560" spans="1:3">
      <c r="A560" s="77"/>
      <c r="B560" s="78" t="s">
        <v>739</v>
      </c>
      <c r="C560" s="79">
        <v>35</v>
      </c>
    </row>
    <row r="561" spans="1:3">
      <c r="A561" s="77"/>
      <c r="B561" s="78" t="s">
        <v>740</v>
      </c>
      <c r="C561" s="79">
        <v>35</v>
      </c>
    </row>
    <row r="562" spans="1:3">
      <c r="A562" s="77"/>
      <c r="B562" s="78" t="s">
        <v>741</v>
      </c>
      <c r="C562" s="79">
        <v>548</v>
      </c>
    </row>
    <row r="563" spans="1:3">
      <c r="A563" s="77"/>
      <c r="B563" s="78" t="s">
        <v>265</v>
      </c>
      <c r="C563" s="79">
        <v>419</v>
      </c>
    </row>
    <row r="564" spans="1:3">
      <c r="A564" s="77"/>
      <c r="B564" s="78" t="s">
        <v>278</v>
      </c>
      <c r="C564" s="79">
        <v>89</v>
      </c>
    </row>
    <row r="565" spans="1:3">
      <c r="A565" s="77"/>
      <c r="B565" s="78" t="s">
        <v>742</v>
      </c>
      <c r="C565" s="79">
        <v>40</v>
      </c>
    </row>
    <row r="566" spans="1:3">
      <c r="A566" s="77"/>
      <c r="B566" s="78" t="s">
        <v>743</v>
      </c>
      <c r="C566" s="79">
        <v>306</v>
      </c>
    </row>
    <row r="567" spans="1:3">
      <c r="A567" s="77"/>
      <c r="B567" s="78" t="s">
        <v>744</v>
      </c>
      <c r="C567" s="79">
        <v>306</v>
      </c>
    </row>
    <row r="568" spans="1:3">
      <c r="A568" s="77"/>
      <c r="B568" s="78" t="s">
        <v>745</v>
      </c>
      <c r="C568" s="79">
        <v>20</v>
      </c>
    </row>
    <row r="569" spans="1:3">
      <c r="A569" s="77"/>
      <c r="B569" s="78" t="s">
        <v>746</v>
      </c>
      <c r="C569" s="79">
        <v>20</v>
      </c>
    </row>
    <row r="570" spans="1:3">
      <c r="A570" s="77"/>
      <c r="B570" s="78" t="s">
        <v>747</v>
      </c>
      <c r="C570" s="79">
        <v>87</v>
      </c>
    </row>
    <row r="571" spans="1:3">
      <c r="A571" s="77" t="s">
        <v>748</v>
      </c>
      <c r="B571" s="78" t="s">
        <v>749</v>
      </c>
      <c r="C571" s="79">
        <v>131</v>
      </c>
    </row>
    <row r="572" spans="1:3">
      <c r="A572" s="77"/>
      <c r="B572" s="78" t="s">
        <v>750</v>
      </c>
      <c r="C572" s="79">
        <v>131</v>
      </c>
    </row>
    <row r="573" spans="1:3">
      <c r="A573" s="80"/>
      <c r="B573" s="80" t="s">
        <v>751</v>
      </c>
      <c r="C573" s="79">
        <v>131</v>
      </c>
    </row>
    <row r="574" spans="1:3">
      <c r="A574" s="77" t="s">
        <v>752</v>
      </c>
      <c r="B574" s="80" t="s">
        <v>753</v>
      </c>
      <c r="C574" s="79">
        <v>15480</v>
      </c>
    </row>
    <row r="575" spans="1:3">
      <c r="A575" s="77"/>
      <c r="B575" s="80" t="s">
        <v>754</v>
      </c>
      <c r="C575" s="79">
        <v>15480</v>
      </c>
    </row>
    <row r="576" spans="1:3">
      <c r="A576" s="77"/>
      <c r="B576" s="80" t="s">
        <v>755</v>
      </c>
      <c r="C576" s="79">
        <v>15480</v>
      </c>
    </row>
    <row r="577" spans="1:3">
      <c r="A577" s="77" t="s">
        <v>756</v>
      </c>
      <c r="B577" s="80" t="s">
        <v>757</v>
      </c>
      <c r="C577" s="79">
        <v>155</v>
      </c>
    </row>
    <row r="578" spans="1:3">
      <c r="A578" s="80"/>
      <c r="B578" s="80" t="s">
        <v>758</v>
      </c>
      <c r="C578" s="79">
        <v>155</v>
      </c>
    </row>
  </sheetData>
  <autoFilter ref="A7:C578">
    <extLst/>
  </autoFilter>
  <mergeCells count="3">
    <mergeCell ref="A3:C3"/>
    <mergeCell ref="A4:C4"/>
    <mergeCell ref="A5:C5"/>
  </mergeCells>
  <printOptions horizontalCentered="1"/>
  <pageMargins left="0.700694444444445" right="0.700694444444445" top="0.314583333333333" bottom="0.751388888888889" header="0.196527777777778" footer="0.298611111111111"/>
  <pageSetup paperSize="9" fitToHeight="0" orientation="landscape"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0"/>
  <sheetViews>
    <sheetView topLeftCell="B1" workbookViewId="0">
      <selection activeCell="A2" sqref="A2:F3"/>
    </sheetView>
  </sheetViews>
  <sheetFormatPr defaultColWidth="37.45" defaultRowHeight="13.5" outlineLevelCol="5"/>
  <cols>
    <col min="1" max="1" width="11.0916666666667" style="61" hidden="1" customWidth="1"/>
    <col min="2" max="2" width="8.725" style="61" customWidth="1"/>
    <col min="3" max="3" width="75.9083333333333" style="62" customWidth="1"/>
    <col min="4" max="5" width="18.725" style="62" hidden="1" customWidth="1"/>
    <col min="6" max="6" width="18.6333333333333" style="62" customWidth="1"/>
    <col min="7" max="7" width="37.45" style="62" customWidth="1"/>
    <col min="8" max="16384" width="37.45" style="62"/>
  </cols>
  <sheetData>
    <row r="1" spans="1:3">
      <c r="A1" s="63"/>
      <c r="B1" s="63" t="s">
        <v>16</v>
      </c>
      <c r="C1" s="63"/>
    </row>
    <row r="2" ht="21" customHeight="1" spans="1:6">
      <c r="A2" s="64" t="s">
        <v>17</v>
      </c>
      <c r="B2" s="64"/>
      <c r="C2" s="64"/>
      <c r="D2" s="64"/>
      <c r="E2" s="64"/>
      <c r="F2" s="64"/>
    </row>
    <row r="3" ht="21" customHeight="1" spans="1:6">
      <c r="A3" s="64"/>
      <c r="B3" s="64"/>
      <c r="C3" s="64"/>
      <c r="D3" s="64"/>
      <c r="E3" s="64"/>
      <c r="F3" s="64"/>
    </row>
    <row r="5" s="59" customFormat="1" ht="36" customHeight="1" spans="1:6">
      <c r="A5" s="65" t="s">
        <v>759</v>
      </c>
      <c r="B5" s="65" t="s">
        <v>259</v>
      </c>
      <c r="C5" s="65" t="s">
        <v>760</v>
      </c>
      <c r="D5" s="65" t="s">
        <v>164</v>
      </c>
      <c r="E5" s="65" t="s">
        <v>761</v>
      </c>
      <c r="F5" s="65" t="s">
        <v>166</v>
      </c>
    </row>
    <row r="6" s="60" customFormat="1" ht="15" customHeight="1" spans="1:6">
      <c r="A6" s="65"/>
      <c r="B6" s="65"/>
      <c r="C6" s="65" t="s">
        <v>261</v>
      </c>
      <c r="D6" s="66">
        <v>1169726</v>
      </c>
      <c r="E6" s="66">
        <v>1329304</v>
      </c>
      <c r="F6" s="66">
        <v>1220566</v>
      </c>
    </row>
    <row r="7" ht="16" customHeight="1" spans="1:6">
      <c r="A7" s="67">
        <v>501</v>
      </c>
      <c r="B7" s="67" t="s">
        <v>262</v>
      </c>
      <c r="C7" s="68" t="s">
        <v>762</v>
      </c>
      <c r="D7" s="69">
        <v>297442</v>
      </c>
      <c r="E7" s="69">
        <v>277665</v>
      </c>
      <c r="F7" s="69">
        <v>277665</v>
      </c>
    </row>
    <row r="8" ht="16" customHeight="1" spans="1:6">
      <c r="A8" s="67">
        <v>50101</v>
      </c>
      <c r="B8" s="67"/>
      <c r="C8" s="68" t="s">
        <v>763</v>
      </c>
      <c r="D8" s="69">
        <v>184577</v>
      </c>
      <c r="E8" s="69">
        <v>174099</v>
      </c>
      <c r="F8" s="69">
        <v>174099</v>
      </c>
    </row>
    <row r="9" ht="16" customHeight="1" spans="1:6">
      <c r="A9" s="67">
        <v>50102</v>
      </c>
      <c r="B9" s="67"/>
      <c r="C9" s="68" t="s">
        <v>764</v>
      </c>
      <c r="D9" s="69">
        <v>39812</v>
      </c>
      <c r="E9" s="69">
        <v>50424</v>
      </c>
      <c r="F9" s="69">
        <v>50424</v>
      </c>
    </row>
    <row r="10" ht="16" customHeight="1" spans="1:6">
      <c r="A10" s="67">
        <v>50103</v>
      </c>
      <c r="B10" s="67"/>
      <c r="C10" s="68" t="s">
        <v>765</v>
      </c>
      <c r="D10" s="69">
        <v>21640</v>
      </c>
      <c r="E10" s="69">
        <v>27821</v>
      </c>
      <c r="F10" s="69">
        <v>27821</v>
      </c>
    </row>
    <row r="11" ht="16" customHeight="1" spans="1:6">
      <c r="A11" s="67">
        <v>50199</v>
      </c>
      <c r="B11" s="67"/>
      <c r="C11" s="68" t="s">
        <v>766</v>
      </c>
      <c r="D11" s="69">
        <v>51413</v>
      </c>
      <c r="E11" s="69">
        <v>25321</v>
      </c>
      <c r="F11" s="69">
        <v>25321</v>
      </c>
    </row>
    <row r="12" ht="16" customHeight="1" spans="1:6">
      <c r="A12" s="67">
        <v>502</v>
      </c>
      <c r="B12" s="67" t="s">
        <v>352</v>
      </c>
      <c r="C12" s="68" t="s">
        <v>767</v>
      </c>
      <c r="D12" s="69">
        <v>296281</v>
      </c>
      <c r="E12" s="69">
        <v>217707</v>
      </c>
      <c r="F12" s="69">
        <v>184549</v>
      </c>
    </row>
    <row r="13" ht="16" customHeight="1" spans="1:6">
      <c r="A13" s="67">
        <v>50201</v>
      </c>
      <c r="B13" s="67"/>
      <c r="C13" s="68" t="s">
        <v>768</v>
      </c>
      <c r="D13" s="69">
        <v>31061</v>
      </c>
      <c r="E13" s="69">
        <v>31514</v>
      </c>
      <c r="F13" s="69">
        <v>31514</v>
      </c>
    </row>
    <row r="14" ht="16" customHeight="1" spans="1:6">
      <c r="A14" s="67">
        <v>50202</v>
      </c>
      <c r="B14" s="67"/>
      <c r="C14" s="68" t="s">
        <v>769</v>
      </c>
      <c r="D14" s="69">
        <v>1199</v>
      </c>
      <c r="E14" s="69">
        <v>448</v>
      </c>
      <c r="F14" s="69">
        <v>448</v>
      </c>
    </row>
    <row r="15" ht="16" customHeight="1" spans="1:6">
      <c r="A15" s="67">
        <v>50203</v>
      </c>
      <c r="B15" s="67"/>
      <c r="C15" s="68" t="s">
        <v>770</v>
      </c>
      <c r="D15" s="69">
        <v>3041</v>
      </c>
      <c r="E15" s="69">
        <v>825</v>
      </c>
      <c r="F15" s="69">
        <v>825</v>
      </c>
    </row>
    <row r="16" ht="16" customHeight="1" spans="1:6">
      <c r="A16" s="67">
        <v>50204</v>
      </c>
      <c r="B16" s="67"/>
      <c r="C16" s="68" t="s">
        <v>771</v>
      </c>
      <c r="D16" s="69">
        <v>306</v>
      </c>
      <c r="E16" s="69">
        <v>1465</v>
      </c>
      <c r="F16" s="69">
        <v>1465</v>
      </c>
    </row>
    <row r="17" ht="16" customHeight="1" spans="1:6">
      <c r="A17" s="67">
        <v>50205</v>
      </c>
      <c r="B17" s="67"/>
      <c r="C17" s="68" t="s">
        <v>772</v>
      </c>
      <c r="D17" s="69">
        <v>30815</v>
      </c>
      <c r="E17" s="69">
        <v>26288</v>
      </c>
      <c r="F17" s="69">
        <v>26288</v>
      </c>
    </row>
    <row r="18" ht="16" customHeight="1" spans="1:6">
      <c r="A18" s="67">
        <v>50206</v>
      </c>
      <c r="B18" s="67"/>
      <c r="C18" s="68" t="s">
        <v>773</v>
      </c>
      <c r="D18" s="69">
        <v>1642</v>
      </c>
      <c r="E18" s="69">
        <v>423</v>
      </c>
      <c r="F18" s="69">
        <v>423</v>
      </c>
    </row>
    <row r="19" ht="16" customHeight="1" spans="1:6">
      <c r="A19" s="67">
        <v>50207</v>
      </c>
      <c r="B19" s="67"/>
      <c r="C19" s="68" t="s">
        <v>774</v>
      </c>
      <c r="D19" s="69">
        <v>795</v>
      </c>
      <c r="E19" s="69">
        <v>3</v>
      </c>
      <c r="F19" s="69">
        <v>3</v>
      </c>
    </row>
    <row r="20" ht="16" customHeight="1" spans="1:6">
      <c r="A20" s="67">
        <v>50208</v>
      </c>
      <c r="B20" s="67"/>
      <c r="C20" s="68" t="s">
        <v>775</v>
      </c>
      <c r="D20" s="69">
        <v>3032</v>
      </c>
      <c r="E20" s="69">
        <v>1837</v>
      </c>
      <c r="F20" s="69">
        <v>1837</v>
      </c>
    </row>
    <row r="21" ht="16" customHeight="1" spans="1:6">
      <c r="A21" s="67">
        <v>50209</v>
      </c>
      <c r="B21" s="67"/>
      <c r="C21" s="68" t="s">
        <v>776</v>
      </c>
      <c r="D21" s="69">
        <v>8033</v>
      </c>
      <c r="E21" s="69">
        <v>4029</v>
      </c>
      <c r="F21" s="69">
        <v>4029</v>
      </c>
    </row>
    <row r="22" ht="16" customHeight="1" spans="1:6">
      <c r="A22" s="67">
        <v>50299</v>
      </c>
      <c r="B22" s="67"/>
      <c r="C22" s="68" t="s">
        <v>777</v>
      </c>
      <c r="D22" s="69">
        <v>216357</v>
      </c>
      <c r="E22" s="69">
        <v>150875</v>
      </c>
      <c r="F22" s="69">
        <v>117717</v>
      </c>
    </row>
    <row r="23" ht="16" customHeight="1" spans="1:6">
      <c r="A23" s="67">
        <v>503</v>
      </c>
      <c r="B23" s="67" t="s">
        <v>363</v>
      </c>
      <c r="C23" s="68" t="s">
        <v>778</v>
      </c>
      <c r="D23" s="69">
        <v>16742</v>
      </c>
      <c r="E23" s="69">
        <v>47572</v>
      </c>
      <c r="F23" s="69">
        <v>46522</v>
      </c>
    </row>
    <row r="24" ht="16" customHeight="1" spans="1:6">
      <c r="A24" s="67">
        <v>50301</v>
      </c>
      <c r="B24" s="67"/>
      <c r="C24" s="68" t="s">
        <v>779</v>
      </c>
      <c r="D24" s="69">
        <v>558</v>
      </c>
      <c r="E24" s="69">
        <v>444</v>
      </c>
      <c r="F24" s="69">
        <v>444</v>
      </c>
    </row>
    <row r="25" ht="16" customHeight="1" spans="1:6">
      <c r="A25" s="67">
        <v>50302</v>
      </c>
      <c r="B25" s="67"/>
      <c r="C25" s="68" t="s">
        <v>780</v>
      </c>
      <c r="D25" s="69">
        <v>409</v>
      </c>
      <c r="E25" s="69">
        <v>28159</v>
      </c>
      <c r="F25" s="69">
        <v>28159</v>
      </c>
    </row>
    <row r="26" ht="16" customHeight="1" spans="1:6">
      <c r="A26" s="67">
        <v>50303</v>
      </c>
      <c r="B26" s="67"/>
      <c r="C26" s="68" t="s">
        <v>781</v>
      </c>
      <c r="D26" s="69">
        <v>390</v>
      </c>
      <c r="E26" s="69">
        <v>313</v>
      </c>
      <c r="F26" s="69">
        <v>313</v>
      </c>
    </row>
    <row r="27" ht="16" customHeight="1" spans="1:6">
      <c r="A27" s="67">
        <v>50305</v>
      </c>
      <c r="B27" s="67"/>
      <c r="C27" s="68" t="s">
        <v>782</v>
      </c>
      <c r="D27" s="69">
        <v>290</v>
      </c>
      <c r="E27" s="69">
        <v>5666</v>
      </c>
      <c r="F27" s="69">
        <v>5666</v>
      </c>
    </row>
    <row r="28" ht="16" customHeight="1" spans="1:6">
      <c r="A28" s="67">
        <v>50306</v>
      </c>
      <c r="B28" s="67"/>
      <c r="C28" s="68" t="s">
        <v>783</v>
      </c>
      <c r="D28" s="69">
        <v>5183</v>
      </c>
      <c r="E28" s="69">
        <v>3690</v>
      </c>
      <c r="F28" s="69">
        <v>3690</v>
      </c>
    </row>
    <row r="29" ht="16" customHeight="1" spans="1:6">
      <c r="A29" s="67">
        <v>50307</v>
      </c>
      <c r="B29" s="67"/>
      <c r="C29" s="68" t="s">
        <v>784</v>
      </c>
      <c r="D29" s="69">
        <v>3395</v>
      </c>
      <c r="E29" s="69">
        <v>811</v>
      </c>
      <c r="F29" s="69">
        <v>811</v>
      </c>
    </row>
    <row r="30" ht="16" customHeight="1" spans="1:6">
      <c r="A30" s="67">
        <v>50399</v>
      </c>
      <c r="B30" s="67"/>
      <c r="C30" s="68" t="s">
        <v>785</v>
      </c>
      <c r="D30" s="69">
        <v>6517</v>
      </c>
      <c r="E30" s="69">
        <v>8489</v>
      </c>
      <c r="F30" s="69">
        <v>7439</v>
      </c>
    </row>
    <row r="31" ht="16" customHeight="1" spans="1:6">
      <c r="A31" s="67">
        <v>504</v>
      </c>
      <c r="B31" s="67" t="s">
        <v>390</v>
      </c>
      <c r="C31" s="68" t="s">
        <v>786</v>
      </c>
      <c r="D31" s="69">
        <v>24739</v>
      </c>
      <c r="E31" s="69">
        <v>67842</v>
      </c>
      <c r="F31" s="69">
        <v>67428</v>
      </c>
    </row>
    <row r="32" ht="16" customHeight="1" spans="1:6">
      <c r="A32" s="67">
        <v>50401</v>
      </c>
      <c r="B32" s="67"/>
      <c r="C32" s="68" t="s">
        <v>779</v>
      </c>
      <c r="D32" s="69">
        <v>14824</v>
      </c>
      <c r="E32" s="69">
        <v>4</v>
      </c>
      <c r="F32" s="69">
        <v>4</v>
      </c>
    </row>
    <row r="33" ht="16" customHeight="1" spans="1:6">
      <c r="A33" s="67">
        <v>50402</v>
      </c>
      <c r="B33" s="67"/>
      <c r="C33" s="68" t="s">
        <v>780</v>
      </c>
      <c r="D33" s="69">
        <v>257</v>
      </c>
      <c r="E33" s="69">
        <v>27558</v>
      </c>
      <c r="F33" s="69">
        <v>27558</v>
      </c>
    </row>
    <row r="34" ht="16" customHeight="1" spans="1:6">
      <c r="A34" s="67">
        <v>50403</v>
      </c>
      <c r="B34" s="67"/>
      <c r="C34" s="68" t="s">
        <v>781</v>
      </c>
      <c r="D34" s="69">
        <v>910</v>
      </c>
      <c r="E34" s="69">
        <v>75</v>
      </c>
      <c r="F34" s="69">
        <v>75</v>
      </c>
    </row>
    <row r="35" ht="16" customHeight="1" spans="1:6">
      <c r="A35" s="67">
        <v>50404</v>
      </c>
      <c r="B35" s="67"/>
      <c r="C35" s="68" t="s">
        <v>783</v>
      </c>
      <c r="D35" s="69">
        <v>973</v>
      </c>
      <c r="E35" s="69">
        <v>4540</v>
      </c>
      <c r="F35" s="69">
        <v>4539</v>
      </c>
    </row>
    <row r="36" ht="16" customHeight="1" spans="1:6">
      <c r="A36" s="67">
        <v>50405</v>
      </c>
      <c r="B36" s="67"/>
      <c r="C36" s="68" t="s">
        <v>784</v>
      </c>
      <c r="D36" s="69">
        <v>2517</v>
      </c>
      <c r="E36" s="69">
        <v>1489</v>
      </c>
      <c r="F36" s="69">
        <v>1489</v>
      </c>
    </row>
    <row r="37" ht="16" customHeight="1" spans="1:6">
      <c r="A37" s="67">
        <v>50499</v>
      </c>
      <c r="B37" s="67"/>
      <c r="C37" s="68" t="s">
        <v>785</v>
      </c>
      <c r="D37" s="69">
        <v>5258</v>
      </c>
      <c r="E37" s="69">
        <v>34176</v>
      </c>
      <c r="F37" s="69">
        <v>33763</v>
      </c>
    </row>
    <row r="38" ht="16" customHeight="1" spans="1:6">
      <c r="A38" s="67">
        <v>505</v>
      </c>
      <c r="B38" s="67" t="s">
        <v>415</v>
      </c>
      <c r="C38" s="68" t="s">
        <v>787</v>
      </c>
      <c r="D38" s="69">
        <v>184263</v>
      </c>
      <c r="E38" s="69">
        <v>284856</v>
      </c>
      <c r="F38" s="69">
        <v>235429</v>
      </c>
    </row>
    <row r="39" ht="16" customHeight="1" spans="1:6">
      <c r="A39" s="67">
        <v>50501</v>
      </c>
      <c r="B39" s="67"/>
      <c r="C39" s="68" t="s">
        <v>788</v>
      </c>
      <c r="D39" s="69">
        <v>139652</v>
      </c>
      <c r="E39" s="69">
        <v>129079</v>
      </c>
      <c r="F39" s="69">
        <v>129079</v>
      </c>
    </row>
    <row r="40" ht="16" customHeight="1" spans="1:6">
      <c r="A40" s="67">
        <v>50502</v>
      </c>
      <c r="B40" s="67"/>
      <c r="C40" s="68" t="s">
        <v>789</v>
      </c>
      <c r="D40" s="69">
        <v>44611</v>
      </c>
      <c r="E40" s="69">
        <v>27938</v>
      </c>
      <c r="F40" s="69">
        <v>27938</v>
      </c>
    </row>
    <row r="41" ht="16" customHeight="1" spans="1:6">
      <c r="A41" s="67">
        <v>50599</v>
      </c>
      <c r="B41" s="67"/>
      <c r="C41" s="68" t="s">
        <v>790</v>
      </c>
      <c r="D41" s="69">
        <v>0</v>
      </c>
      <c r="E41" s="69">
        <v>127839</v>
      </c>
      <c r="F41" s="69">
        <v>78412</v>
      </c>
    </row>
    <row r="42" ht="16" customHeight="1" spans="1:6">
      <c r="A42" s="67">
        <v>506</v>
      </c>
      <c r="B42" s="67" t="s">
        <v>441</v>
      </c>
      <c r="C42" s="68" t="s">
        <v>791</v>
      </c>
      <c r="D42" s="69">
        <v>10134</v>
      </c>
      <c r="E42" s="69">
        <v>79595</v>
      </c>
      <c r="F42" s="69">
        <v>59854</v>
      </c>
    </row>
    <row r="43" ht="16" customHeight="1" spans="1:6">
      <c r="A43" s="67">
        <v>50601</v>
      </c>
      <c r="B43" s="67"/>
      <c r="C43" s="68" t="s">
        <v>792</v>
      </c>
      <c r="D43" s="69">
        <v>8377</v>
      </c>
      <c r="E43" s="69">
        <v>56032</v>
      </c>
      <c r="F43" s="69">
        <v>36291</v>
      </c>
    </row>
    <row r="44" ht="16" customHeight="1" spans="1:6">
      <c r="A44" s="67">
        <v>50602</v>
      </c>
      <c r="B44" s="67"/>
      <c r="C44" s="68" t="s">
        <v>793</v>
      </c>
      <c r="D44" s="69">
        <v>1757</v>
      </c>
      <c r="E44" s="69">
        <v>23563</v>
      </c>
      <c r="F44" s="69">
        <v>23563</v>
      </c>
    </row>
    <row r="45" ht="16" customHeight="1" spans="1:6">
      <c r="A45" s="67">
        <v>507</v>
      </c>
      <c r="B45" s="67" t="s">
        <v>470</v>
      </c>
      <c r="C45" s="68" t="s">
        <v>794</v>
      </c>
      <c r="D45" s="69">
        <v>82479</v>
      </c>
      <c r="E45" s="69">
        <v>154192</v>
      </c>
      <c r="F45" s="69">
        <v>152149</v>
      </c>
    </row>
    <row r="46" ht="16" customHeight="1" spans="1:6">
      <c r="A46" s="67">
        <v>50701</v>
      </c>
      <c r="B46" s="67"/>
      <c r="C46" s="68" t="s">
        <v>795</v>
      </c>
      <c r="D46" s="69">
        <v>2326</v>
      </c>
      <c r="E46" s="69">
        <v>1502</v>
      </c>
      <c r="F46" s="69">
        <v>1502</v>
      </c>
    </row>
    <row r="47" ht="16" customHeight="1" spans="1:6">
      <c r="A47" s="67">
        <v>50702</v>
      </c>
      <c r="B47" s="67"/>
      <c r="C47" s="68" t="s">
        <v>796</v>
      </c>
      <c r="D47" s="69">
        <v>0</v>
      </c>
      <c r="E47" s="69">
        <v>9963</v>
      </c>
      <c r="F47" s="69">
        <v>9963</v>
      </c>
    </row>
    <row r="48" ht="16" customHeight="1" spans="1:6">
      <c r="A48" s="67">
        <v>50799</v>
      </c>
      <c r="B48" s="67"/>
      <c r="C48" s="68" t="s">
        <v>797</v>
      </c>
      <c r="D48" s="69">
        <v>80153</v>
      </c>
      <c r="E48" s="69">
        <v>142727</v>
      </c>
      <c r="F48" s="69">
        <v>140684</v>
      </c>
    </row>
    <row r="49" ht="16" customHeight="1" spans="1:6">
      <c r="A49" s="67">
        <v>508</v>
      </c>
      <c r="B49" s="67" t="s">
        <v>524</v>
      </c>
      <c r="C49" s="68" t="s">
        <v>798</v>
      </c>
      <c r="D49" s="69">
        <v>0</v>
      </c>
      <c r="E49" s="69">
        <v>104</v>
      </c>
      <c r="F49" s="69">
        <v>104</v>
      </c>
    </row>
    <row r="50" ht="16" customHeight="1" spans="1:6">
      <c r="A50" s="67">
        <v>50801</v>
      </c>
      <c r="B50" s="67"/>
      <c r="C50" s="68" t="s">
        <v>799</v>
      </c>
      <c r="D50" s="69">
        <v>0</v>
      </c>
      <c r="E50" s="69">
        <v>0</v>
      </c>
      <c r="F50" s="69">
        <v>0</v>
      </c>
    </row>
    <row r="51" ht="16" customHeight="1" spans="1:6">
      <c r="A51" s="67">
        <v>50802</v>
      </c>
      <c r="B51" s="67"/>
      <c r="C51" s="68" t="s">
        <v>800</v>
      </c>
      <c r="D51" s="69">
        <v>0</v>
      </c>
      <c r="E51" s="69">
        <v>104</v>
      </c>
      <c r="F51" s="69">
        <v>104</v>
      </c>
    </row>
    <row r="52" ht="16" customHeight="1" spans="1:6">
      <c r="A52" s="67">
        <v>509</v>
      </c>
      <c r="B52" s="67" t="s">
        <v>568</v>
      </c>
      <c r="C52" s="68" t="s">
        <v>801</v>
      </c>
      <c r="D52" s="69">
        <v>148490</v>
      </c>
      <c r="E52" s="69">
        <v>107226</v>
      </c>
      <c r="F52" s="69">
        <v>104555</v>
      </c>
    </row>
    <row r="53" ht="16" customHeight="1" spans="1:6">
      <c r="A53" s="67">
        <v>50901</v>
      </c>
      <c r="B53" s="67"/>
      <c r="C53" s="68" t="s">
        <v>802</v>
      </c>
      <c r="D53" s="69">
        <v>31603</v>
      </c>
      <c r="E53" s="69">
        <v>14700</v>
      </c>
      <c r="F53" s="69">
        <v>14700</v>
      </c>
    </row>
    <row r="54" ht="16" customHeight="1" spans="1:6">
      <c r="A54" s="67">
        <v>50902</v>
      </c>
      <c r="B54" s="67"/>
      <c r="C54" s="68" t="s">
        <v>803</v>
      </c>
      <c r="D54" s="69">
        <v>688</v>
      </c>
      <c r="E54" s="69">
        <v>1003</v>
      </c>
      <c r="F54" s="69">
        <v>1003</v>
      </c>
    </row>
    <row r="55" ht="16" customHeight="1" spans="1:6">
      <c r="A55" s="67">
        <v>50903</v>
      </c>
      <c r="B55" s="67"/>
      <c r="C55" s="68" t="s">
        <v>804</v>
      </c>
      <c r="D55" s="69">
        <v>0</v>
      </c>
      <c r="E55" s="69">
        <v>0</v>
      </c>
      <c r="F55" s="69">
        <v>0</v>
      </c>
    </row>
    <row r="56" ht="16" customHeight="1" spans="1:6">
      <c r="A56" s="67">
        <v>50905</v>
      </c>
      <c r="B56" s="67"/>
      <c r="C56" s="68" t="s">
        <v>805</v>
      </c>
      <c r="D56" s="69">
        <v>49430</v>
      </c>
      <c r="E56" s="69">
        <v>37267</v>
      </c>
      <c r="F56" s="69">
        <v>37267</v>
      </c>
    </row>
    <row r="57" ht="16" customHeight="1" spans="1:6">
      <c r="A57" s="67">
        <v>50999</v>
      </c>
      <c r="B57" s="67"/>
      <c r="C57" s="68" t="s">
        <v>806</v>
      </c>
      <c r="D57" s="69">
        <v>66769</v>
      </c>
      <c r="E57" s="69">
        <v>54256</v>
      </c>
      <c r="F57" s="69">
        <v>51585</v>
      </c>
    </row>
    <row r="58" ht="16" customHeight="1" spans="1:6">
      <c r="A58" s="67">
        <v>510</v>
      </c>
      <c r="B58" s="67" t="s">
        <v>591</v>
      </c>
      <c r="C58" s="68" t="s">
        <v>807</v>
      </c>
      <c r="D58" s="69">
        <v>60027</v>
      </c>
      <c r="E58" s="69">
        <v>42635</v>
      </c>
      <c r="F58" s="69">
        <v>42635</v>
      </c>
    </row>
    <row r="59" ht="16" customHeight="1" spans="1:6">
      <c r="A59" s="67">
        <v>51002</v>
      </c>
      <c r="B59" s="67"/>
      <c r="C59" s="68" t="s">
        <v>808</v>
      </c>
      <c r="D59" s="69">
        <v>60027</v>
      </c>
      <c r="E59" s="69">
        <v>42635</v>
      </c>
      <c r="F59" s="69">
        <v>42635</v>
      </c>
    </row>
    <row r="60" ht="16" customHeight="1" spans="1:6">
      <c r="A60" s="67">
        <v>51003</v>
      </c>
      <c r="B60" s="67"/>
      <c r="C60" s="68" t="s">
        <v>809</v>
      </c>
      <c r="D60" s="69">
        <v>0</v>
      </c>
      <c r="E60" s="69">
        <v>0</v>
      </c>
      <c r="F60" s="69">
        <v>0</v>
      </c>
    </row>
    <row r="61" ht="16" customHeight="1" spans="1:6">
      <c r="A61" s="67">
        <v>511</v>
      </c>
      <c r="B61" s="67" t="s">
        <v>608</v>
      </c>
      <c r="C61" s="68" t="s">
        <v>810</v>
      </c>
      <c r="D61" s="69">
        <v>18210</v>
      </c>
      <c r="E61" s="69">
        <v>15964</v>
      </c>
      <c r="F61" s="69">
        <v>15964</v>
      </c>
    </row>
    <row r="62" ht="16" customHeight="1" spans="1:6">
      <c r="A62" s="67">
        <v>51101</v>
      </c>
      <c r="B62" s="67"/>
      <c r="C62" s="68" t="s">
        <v>811</v>
      </c>
      <c r="D62" s="69">
        <v>18210</v>
      </c>
      <c r="E62" s="69">
        <v>15809</v>
      </c>
      <c r="F62" s="69">
        <v>15809</v>
      </c>
    </row>
    <row r="63" ht="16" customHeight="1" spans="1:6">
      <c r="A63" s="67">
        <v>51102</v>
      </c>
      <c r="B63" s="67"/>
      <c r="C63" s="68" t="s">
        <v>812</v>
      </c>
      <c r="D63" s="69">
        <v>0</v>
      </c>
      <c r="E63" s="69">
        <v>0</v>
      </c>
      <c r="F63" s="69">
        <v>0</v>
      </c>
    </row>
    <row r="64" ht="16" customHeight="1" spans="1:6">
      <c r="A64" s="67">
        <v>51103</v>
      </c>
      <c r="B64" s="67"/>
      <c r="C64" s="68" t="s">
        <v>813</v>
      </c>
      <c r="D64" s="69">
        <v>0</v>
      </c>
      <c r="E64" s="69">
        <v>155</v>
      </c>
      <c r="F64" s="69">
        <v>155</v>
      </c>
    </row>
    <row r="65" ht="16" customHeight="1" spans="1:6">
      <c r="A65" s="67">
        <v>51104</v>
      </c>
      <c r="B65" s="67"/>
      <c r="C65" s="68" t="s">
        <v>814</v>
      </c>
      <c r="D65" s="69">
        <v>0</v>
      </c>
      <c r="E65" s="69">
        <v>0</v>
      </c>
      <c r="F65" s="69">
        <v>0</v>
      </c>
    </row>
    <row r="66" ht="16" customHeight="1" spans="1:6">
      <c r="A66" s="67">
        <v>599</v>
      </c>
      <c r="B66" s="67" t="s">
        <v>639</v>
      </c>
      <c r="C66" s="68" t="s">
        <v>815</v>
      </c>
      <c r="D66" s="69">
        <v>30919</v>
      </c>
      <c r="E66" s="69">
        <v>33946</v>
      </c>
      <c r="F66" s="69">
        <v>33712</v>
      </c>
    </row>
    <row r="67" ht="16" customHeight="1" spans="1:6">
      <c r="A67" s="67">
        <v>59906</v>
      </c>
      <c r="B67" s="67"/>
      <c r="C67" s="68" t="s">
        <v>816</v>
      </c>
      <c r="D67" s="69">
        <v>0</v>
      </c>
      <c r="E67" s="69">
        <v>9</v>
      </c>
      <c r="F67" s="69">
        <v>9</v>
      </c>
    </row>
    <row r="68" ht="16" customHeight="1" spans="1:6">
      <c r="A68" s="67">
        <v>59907</v>
      </c>
      <c r="B68" s="67"/>
      <c r="C68" s="68" t="s">
        <v>817</v>
      </c>
      <c r="D68" s="69">
        <v>0</v>
      </c>
      <c r="E68" s="69">
        <v>0</v>
      </c>
      <c r="F68" s="69">
        <v>0</v>
      </c>
    </row>
    <row r="69" ht="16" customHeight="1" spans="1:6">
      <c r="A69" s="67">
        <v>59908</v>
      </c>
      <c r="B69" s="67"/>
      <c r="C69" s="68" t="s">
        <v>818</v>
      </c>
      <c r="D69" s="69">
        <v>149</v>
      </c>
      <c r="E69" s="69">
        <v>293</v>
      </c>
      <c r="F69" s="69">
        <v>293</v>
      </c>
    </row>
    <row r="70" ht="16" customHeight="1" spans="1:6">
      <c r="A70" s="67">
        <v>59999</v>
      </c>
      <c r="B70" s="67"/>
      <c r="C70" s="68" t="s">
        <v>819</v>
      </c>
      <c r="D70" s="69">
        <v>30770</v>
      </c>
      <c r="E70" s="69">
        <v>33644</v>
      </c>
      <c r="F70" s="69">
        <v>33410</v>
      </c>
    </row>
  </sheetData>
  <autoFilter ref="A6:P70">
    <extLst/>
  </autoFilter>
  <mergeCells count="1">
    <mergeCell ref="A2:F3"/>
  </mergeCells>
  <printOptions horizontalCentered="1"/>
  <pageMargins left="0.751388888888889" right="0.751388888888889" top="0.432638888888889" bottom="0.66875" header="0.236111111111111"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目录</vt:lpstr>
      <vt:lpstr>1.市本级公共预算（完成 ）</vt:lpstr>
      <vt:lpstr>2.市本级基金（完成）</vt:lpstr>
      <vt:lpstr>3.市本级国资（完成）</vt:lpstr>
      <vt:lpstr>4.社保基金（完成）</vt:lpstr>
      <vt:lpstr>5.权责发生制（完成 ）</vt:lpstr>
      <vt:lpstr>6.公共预算支出按功能分类（完成）</vt:lpstr>
      <vt:lpstr>7.公共预算支出按经济分类（完成）</vt:lpstr>
      <vt:lpstr>8.公共预算科目变动 （完成）</vt:lpstr>
      <vt:lpstr>9.基金 科目变动（完成）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dcterms:created xsi:type="dcterms:W3CDTF">2006-09-13T11:21:00Z</dcterms:created>
  <dcterms:modified xsi:type="dcterms:W3CDTF">2021-09-08T08:13:29Z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ies>
</file>