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目标任务分解表 " sheetId="7" r:id="rId1"/>
    <sheet name="初表" sheetId="1" state="hidden" r:id="rId2"/>
    <sheet name="初表 (2)" sheetId="4" state="hidden" r:id="rId3"/>
    <sheet name="初表 (3)" sheetId="5" state="hidden" r:id="rId4"/>
    <sheet name="明细表（元）" sheetId="6" state="hidden" r:id="rId5"/>
    <sheet name="Sheet2" sheetId="2" state="hidden" r:id="rId6"/>
    <sheet name="Sheet3" sheetId="3" state="hidden" r:id="rId7"/>
  </sheets>
  <calcPr calcId="144525"/>
</workbook>
</file>

<file path=xl/sharedStrings.xml><?xml version="1.0" encoding="utf-8"?>
<sst xmlns="http://schemas.openxmlformats.org/spreadsheetml/2006/main" count="94" uniqueCount="42">
  <si>
    <t>附件2</t>
  </si>
  <si>
    <r>
      <t xml:space="preserve">  </t>
    </r>
    <r>
      <rPr>
        <sz val="28"/>
        <color theme="1"/>
        <rFont val="Times New Roman"/>
        <charset val="134"/>
      </rPr>
      <t>2020-2022</t>
    </r>
    <r>
      <rPr>
        <sz val="28"/>
        <color theme="1"/>
        <rFont val="方正小标宋简体"/>
        <charset val="134"/>
      </rPr>
      <t>年汕头市区（县）农业保险目标任务分解表</t>
    </r>
  </si>
  <si>
    <t>区(县)</t>
  </si>
  <si>
    <r>
      <t>2019</t>
    </r>
    <r>
      <rPr>
        <b/>
        <sz val="18"/>
        <color theme="1"/>
        <rFont val="仿宋"/>
        <charset val="134"/>
      </rPr>
      <t>年农业深度</t>
    </r>
  </si>
  <si>
    <r>
      <t>2019</t>
    </r>
    <r>
      <rPr>
        <b/>
        <sz val="18"/>
        <color theme="1"/>
        <rFont val="仿宋"/>
        <charset val="134"/>
      </rPr>
      <t>年农业保险密度（元</t>
    </r>
    <r>
      <rPr>
        <b/>
        <sz val="18"/>
        <color theme="1"/>
        <rFont val="Times New Roman"/>
        <charset val="134"/>
      </rPr>
      <t>/</t>
    </r>
    <r>
      <rPr>
        <b/>
        <sz val="18"/>
        <color theme="1"/>
        <rFont val="仿宋"/>
        <charset val="134"/>
      </rPr>
      <t>人）</t>
    </r>
  </si>
  <si>
    <r>
      <t>2019</t>
    </r>
    <r>
      <rPr>
        <b/>
        <sz val="18"/>
        <color theme="1"/>
        <rFont val="仿宋"/>
        <charset val="134"/>
      </rPr>
      <t>年农业保险保费收入（万元）</t>
    </r>
  </si>
  <si>
    <r>
      <t>2022</t>
    </r>
    <r>
      <rPr>
        <b/>
        <sz val="18"/>
        <color theme="1"/>
        <rFont val="仿宋"/>
        <charset val="134"/>
      </rPr>
      <t>年农业保险保费收入目标（万元）</t>
    </r>
  </si>
  <si>
    <r>
      <t>2022</t>
    </r>
    <r>
      <rPr>
        <b/>
        <sz val="18"/>
        <color theme="1"/>
        <rFont val="仿宋"/>
        <charset val="134"/>
      </rPr>
      <t>年保费收入目标比</t>
    </r>
    <r>
      <rPr>
        <b/>
        <sz val="18"/>
        <color theme="1"/>
        <rFont val="Times New Roman"/>
        <charset val="134"/>
      </rPr>
      <t>2019</t>
    </r>
    <r>
      <rPr>
        <b/>
        <sz val="18"/>
        <color theme="1"/>
        <rFont val="仿宋"/>
        <charset val="134"/>
      </rPr>
      <t>年增加</t>
    </r>
    <r>
      <rPr>
        <b/>
        <sz val="18"/>
        <color theme="1"/>
        <rFont val="Times New Roman"/>
        <charset val="134"/>
      </rPr>
      <t>(</t>
    </r>
    <r>
      <rPr>
        <b/>
        <sz val="18"/>
        <color theme="1"/>
        <rFont val="仿宋"/>
        <charset val="134"/>
      </rPr>
      <t>万元）</t>
    </r>
  </si>
  <si>
    <t>金平区</t>
  </si>
  <si>
    <t>龙湖区</t>
  </si>
  <si>
    <t>澄海区</t>
  </si>
  <si>
    <t>潮阳区</t>
  </si>
  <si>
    <t>潮南区</t>
  </si>
  <si>
    <t>濠江区</t>
  </si>
  <si>
    <t>南澳县</t>
  </si>
  <si>
    <t>汇总</t>
  </si>
  <si>
    <t>说明：1、保费补贴：除中央、省级补贴及农户自负费用外的部分，市与区县各承担50%。
             2、根据省下达我市2022年农业保险深度、密度目标，把发展任务分解到7个区县，共分为3个档次。第一档次，澄海区、潮阳区、潮南区三个区第一产业比重较大，农业保险深度达到1.3%；第二档次，龙湖区农业保险深度达到1.1%；第三档次，金平区、濠江区、南澳县农业保险深度达到1%。</t>
  </si>
  <si>
    <t>2021年政策性农业保险深度、密度明细表</t>
  </si>
  <si>
    <t>单位：元、人</t>
  </si>
  <si>
    <t>区县</t>
  </si>
  <si>
    <t>保费</t>
  </si>
  <si>
    <t>第一产业产值</t>
  </si>
  <si>
    <t>农业</t>
  </si>
  <si>
    <t>农业深度</t>
  </si>
  <si>
    <t>深度</t>
  </si>
  <si>
    <t>农业从业人口</t>
  </si>
  <si>
    <t>密度</t>
  </si>
  <si>
    <t>备注</t>
  </si>
  <si>
    <t>总 计</t>
  </si>
  <si>
    <t>2019年农业深度</t>
  </si>
  <si>
    <t>2019年农业保险密度</t>
  </si>
  <si>
    <t>2022年农业保险深度目标</t>
  </si>
  <si>
    <t>2022年农业保险保费收入目标</t>
  </si>
  <si>
    <t>2022年保费收入目标比2019年增加</t>
  </si>
  <si>
    <t>2022年农业保险密度测算</t>
  </si>
  <si>
    <t>全市农业保险深度、密度总计按全市整体基数计算所得，非各区县总和</t>
  </si>
  <si>
    <t>2019年农业保险密度（元/人）</t>
  </si>
  <si>
    <t>全市农业保险深度、密度总计按全市整体基数计算所得，非各区县数据总和</t>
  </si>
  <si>
    <t>2020-2022年汕头市区县农业保险目标任务分解表</t>
  </si>
  <si>
    <t>单位：元</t>
  </si>
  <si>
    <t>2019年农业保险保费收入</t>
  </si>
  <si>
    <t>说明：按照我市2022年农业保险深度、密度目标，把发展任务分解到7个区县，共分为3个档次。第一档次，澄海区、潮阳区、潮南区三个区第一产业 比重较大，农业保险深度达到1.3%；第二档次，龙湖区农业保险深度达到1.1%；第三档次，金平区、濠江区、南澳县农业保险深度达到0.95%。</t>
  </si>
</sst>
</file>

<file path=xl/styles.xml><?xml version="1.0" encoding="utf-8"?>
<styleSheet xmlns="http://schemas.openxmlformats.org/spreadsheetml/2006/main">
  <numFmts count="8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_);[Red]\(0\)"/>
    <numFmt numFmtId="178" formatCode="0_ 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36"/>
      <color theme="1"/>
      <name val="仿宋"/>
      <charset val="134"/>
    </font>
    <font>
      <b/>
      <sz val="14"/>
      <color theme="1"/>
      <name val="仿宋"/>
      <charset val="134"/>
    </font>
    <font>
      <b/>
      <sz val="20"/>
      <color theme="1"/>
      <name val="仿宋"/>
      <charset val="134"/>
    </font>
    <font>
      <sz val="20"/>
      <color theme="1"/>
      <name val="仿宋"/>
      <charset val="134"/>
    </font>
    <font>
      <sz val="18"/>
      <color theme="1"/>
      <name val="仿宋"/>
      <charset val="134"/>
    </font>
    <font>
      <sz val="16"/>
      <color theme="1"/>
      <name val="华文仿宋"/>
      <charset val="134"/>
    </font>
    <font>
      <b/>
      <sz val="16"/>
      <color theme="1"/>
      <name val="仿宋"/>
      <charset val="134"/>
    </font>
    <font>
      <sz val="18"/>
      <color theme="1"/>
      <name val="华文仿宋"/>
      <charset val="134"/>
    </font>
    <font>
      <sz val="18"/>
      <color theme="1"/>
      <name val="宋体"/>
      <charset val="134"/>
      <scheme val="minor"/>
    </font>
    <font>
      <sz val="16"/>
      <color theme="1"/>
      <name val="仿宋"/>
      <charset val="134"/>
    </font>
    <font>
      <b/>
      <sz val="28"/>
      <color theme="1"/>
      <name val="仿宋"/>
      <charset val="134"/>
    </font>
    <font>
      <sz val="16"/>
      <color theme="1"/>
      <name val="宋体"/>
      <charset val="134"/>
      <scheme val="minor"/>
    </font>
    <font>
      <sz val="20"/>
      <color theme="1"/>
      <name val="黑体"/>
      <charset val="134"/>
    </font>
    <font>
      <sz val="28"/>
      <color theme="1"/>
      <name val="方正小标宋简体"/>
      <charset val="134"/>
    </font>
    <font>
      <b/>
      <sz val="18"/>
      <color theme="1"/>
      <name val="仿宋"/>
      <charset val="134"/>
    </font>
    <font>
      <b/>
      <sz val="18"/>
      <color theme="1"/>
      <name val="Times New Roman"/>
      <charset val="134"/>
    </font>
    <font>
      <sz val="20"/>
      <color theme="1"/>
      <name val="Times New Roman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28"/>
      <color theme="1"/>
      <name val="Times New Roman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6" fillId="23" borderId="8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21" borderId="7" applyNumberFormat="0" applyFont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10" borderId="4" applyNumberFormat="0" applyAlignment="0" applyProtection="0">
      <alignment vertical="center"/>
    </xf>
    <xf numFmtId="0" fontId="31" fillId="10" borderId="8" applyNumberFormat="0" applyAlignment="0" applyProtection="0">
      <alignment vertical="center"/>
    </xf>
    <xf numFmtId="0" fontId="23" fillId="18" borderId="5" applyNumberForma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0" fontId="4" fillId="2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8" fontId="5" fillId="2" borderId="2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0" fontId="5" fillId="3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0" fontId="5" fillId="4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10" fontId="5" fillId="2" borderId="2" xfId="0" applyNumberFormat="1" applyFont="1" applyFill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10" fontId="17" fillId="2" borderId="2" xfId="0" applyNumberFormat="1" applyFont="1" applyFill="1" applyBorder="1" applyAlignment="1">
      <alignment horizontal="center" vertical="center" wrapText="1"/>
    </xf>
    <xf numFmtId="176" fontId="17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79" fontId="17" fillId="0" borderId="2" xfId="0" applyNumberFormat="1" applyFont="1" applyBorder="1" applyAlignment="1">
      <alignment horizontal="center" vertical="center" wrapText="1"/>
    </xf>
    <xf numFmtId="176" fontId="17" fillId="2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zoomScale="80" zoomScaleNormal="80" workbookViewId="0">
      <selection activeCell="A2" sqref="A2:F2"/>
    </sheetView>
  </sheetViews>
  <sheetFormatPr defaultColWidth="20.25" defaultRowHeight="57" customHeight="1" outlineLevelCol="5"/>
  <cols>
    <col min="1" max="1" width="18.625" customWidth="1"/>
    <col min="3" max="3" width="25.375" customWidth="1"/>
    <col min="4" max="4" width="29.125" customWidth="1"/>
    <col min="5" max="5" width="32.625" customWidth="1"/>
    <col min="6" max="6" width="34.875" customWidth="1"/>
  </cols>
  <sheetData>
    <row r="1" ht="35.25" customHeight="1" spans="1:1">
      <c r="A1" s="32" t="s">
        <v>0</v>
      </c>
    </row>
    <row r="2" ht="54" customHeight="1" spans="1:6">
      <c r="A2" s="33" t="s">
        <v>1</v>
      </c>
      <c r="B2" s="33"/>
      <c r="C2" s="33"/>
      <c r="D2" s="33"/>
      <c r="E2" s="33"/>
      <c r="F2" s="33"/>
    </row>
    <row r="3" ht="10.5" customHeight="1" spans="1:6">
      <c r="A3" s="2"/>
      <c r="B3" s="2"/>
      <c r="C3" s="2"/>
      <c r="D3" s="2"/>
      <c r="E3" s="2"/>
      <c r="F3" s="2"/>
    </row>
    <row r="4" customHeight="1" spans="1:6">
      <c r="A4" s="34" t="s">
        <v>2</v>
      </c>
      <c r="B4" s="35" t="s">
        <v>3</v>
      </c>
      <c r="C4" s="36" t="s">
        <v>4</v>
      </c>
      <c r="D4" s="35" t="s">
        <v>5</v>
      </c>
      <c r="E4" s="36" t="s">
        <v>6</v>
      </c>
      <c r="F4" s="36" t="s">
        <v>7</v>
      </c>
    </row>
    <row r="5" ht="48.75" customHeight="1" spans="1:6">
      <c r="A5" s="8" t="s">
        <v>8</v>
      </c>
      <c r="B5" s="37">
        <v>0</v>
      </c>
      <c r="C5" s="38">
        <v>0.29</v>
      </c>
      <c r="D5" s="39">
        <v>0.65</v>
      </c>
      <c r="E5" s="40">
        <v>243.211</v>
      </c>
      <c r="F5" s="40">
        <v>242.56</v>
      </c>
    </row>
    <row r="6" ht="50.25" customHeight="1" spans="1:6">
      <c r="A6" s="8" t="s">
        <v>9</v>
      </c>
      <c r="B6" s="37">
        <v>0.0008</v>
      </c>
      <c r="C6" s="38">
        <v>19.02</v>
      </c>
      <c r="D6" s="39">
        <v>67.31</v>
      </c>
      <c r="E6" s="40">
        <v>913.74</v>
      </c>
      <c r="F6" s="40">
        <v>846.43</v>
      </c>
    </row>
    <row r="7" ht="48" customHeight="1" spans="1:6">
      <c r="A7" s="8" t="s">
        <v>10</v>
      </c>
      <c r="B7" s="37">
        <v>0.0002</v>
      </c>
      <c r="C7" s="38">
        <v>5.37</v>
      </c>
      <c r="D7" s="39">
        <v>69.75</v>
      </c>
      <c r="E7" s="40">
        <v>4772.446</v>
      </c>
      <c r="F7" s="40">
        <v>4702.71</v>
      </c>
    </row>
    <row r="8" ht="51" customHeight="1" spans="1:6">
      <c r="A8" s="8" t="s">
        <v>11</v>
      </c>
      <c r="B8" s="37">
        <v>0.0029</v>
      </c>
      <c r="C8" s="38">
        <v>43.31</v>
      </c>
      <c r="D8" s="39">
        <v>896.93</v>
      </c>
      <c r="E8" s="40">
        <v>4061.62</v>
      </c>
      <c r="F8" s="40">
        <v>3164.69</v>
      </c>
    </row>
    <row r="9" ht="50.25" customHeight="1" spans="1:6">
      <c r="A9" s="8" t="s">
        <v>12</v>
      </c>
      <c r="B9" s="37">
        <v>0.0025</v>
      </c>
      <c r="C9" s="38">
        <v>36.73</v>
      </c>
      <c r="D9" s="39">
        <v>617.72</v>
      </c>
      <c r="E9" s="40">
        <v>3180.44</v>
      </c>
      <c r="F9" s="40">
        <v>2562.72</v>
      </c>
    </row>
    <row r="10" ht="51" customHeight="1" spans="1:6">
      <c r="A10" s="8" t="s">
        <v>13</v>
      </c>
      <c r="B10" s="37">
        <v>0</v>
      </c>
      <c r="C10" s="38">
        <v>0</v>
      </c>
      <c r="D10" s="39">
        <v>0</v>
      </c>
      <c r="E10" s="40">
        <v>351.88</v>
      </c>
      <c r="F10" s="40">
        <v>351.81</v>
      </c>
    </row>
    <row r="11" ht="50.25" customHeight="1" spans="1:6">
      <c r="A11" s="8" t="s">
        <v>14</v>
      </c>
      <c r="B11" s="37">
        <v>0.0002</v>
      </c>
      <c r="C11" s="38">
        <v>1.9</v>
      </c>
      <c r="D11" s="39">
        <v>2.54</v>
      </c>
      <c r="E11" s="40">
        <v>106.63</v>
      </c>
      <c r="F11" s="40">
        <v>104.09</v>
      </c>
    </row>
    <row r="12" customHeight="1" spans="1:6">
      <c r="A12" s="34" t="s">
        <v>15</v>
      </c>
      <c r="B12" s="37">
        <v>0.0015</v>
      </c>
      <c r="C12" s="38">
        <v>27.56</v>
      </c>
      <c r="D12" s="41">
        <f>SUM(D5:D11)</f>
        <v>1654.9</v>
      </c>
      <c r="E12" s="40">
        <f>SUM(E5:E11)</f>
        <v>13629.967</v>
      </c>
      <c r="F12" s="40">
        <f>SUM(F5:F11)</f>
        <v>11975.01</v>
      </c>
    </row>
    <row r="13" ht="89.25" customHeight="1" spans="1:6">
      <c r="A13" s="11" t="s">
        <v>16</v>
      </c>
      <c r="B13" s="12"/>
      <c r="C13" s="12"/>
      <c r="D13" s="12"/>
      <c r="E13" s="12"/>
      <c r="F13" s="12"/>
    </row>
  </sheetData>
  <mergeCells count="3">
    <mergeCell ref="A2:F2"/>
    <mergeCell ref="A3:F3"/>
    <mergeCell ref="A13:F13"/>
  </mergeCells>
  <printOptions horizontalCentered="1" verticalCentered="1"/>
  <pageMargins left="0.708661417322835" right="0.708661417322835" top="0.748031496062992" bottom="0.748031496062992" header="0.31496062992126" footer="0.31496062992126"/>
  <pageSetup paperSize="9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view="pageBreakPreview" zoomScale="60" zoomScaleNormal="100" zoomScaleSheetLayoutView="60" workbookViewId="0">
      <selection activeCell="A13" sqref="A13:F13"/>
    </sheetView>
  </sheetViews>
  <sheetFormatPr defaultColWidth="9" defaultRowHeight="13.5"/>
  <cols>
    <col min="1" max="1" width="24" customWidth="1"/>
    <col min="2" max="2" width="22.5" customWidth="1"/>
    <col min="3" max="5" width="21.25" customWidth="1"/>
    <col min="6" max="6" width="20.125" customWidth="1"/>
    <col min="7" max="7" width="20.25" customWidth="1"/>
    <col min="8" max="8" width="20" customWidth="1"/>
    <col min="9" max="9" width="19.75" customWidth="1"/>
  </cols>
  <sheetData>
    <row r="1" ht="78.75" customHeight="1" spans="1:9">
      <c r="A1" s="27" t="s">
        <v>17</v>
      </c>
      <c r="B1" s="27"/>
      <c r="C1" s="27"/>
      <c r="D1" s="27"/>
      <c r="E1" s="27"/>
      <c r="F1" s="27"/>
      <c r="G1" s="27"/>
      <c r="H1" s="27"/>
      <c r="I1" s="27"/>
    </row>
    <row r="2" ht="28.5" customHeight="1" spans="1:9">
      <c r="A2" s="2" t="s">
        <v>18</v>
      </c>
      <c r="B2" s="2"/>
      <c r="C2" s="2"/>
      <c r="D2" s="2"/>
      <c r="E2" s="2"/>
      <c r="F2" s="2"/>
      <c r="G2" s="2"/>
      <c r="H2" s="2"/>
      <c r="I2" s="2"/>
    </row>
    <row r="3" ht="45.75" customHeight="1" spans="1:9">
      <c r="A3" s="13" t="s">
        <v>19</v>
      </c>
      <c r="B3" s="13" t="s">
        <v>20</v>
      </c>
      <c r="C3" s="13" t="s">
        <v>21</v>
      </c>
      <c r="D3" s="28" t="s">
        <v>22</v>
      </c>
      <c r="E3" s="28" t="s">
        <v>23</v>
      </c>
      <c r="F3" s="13" t="s">
        <v>24</v>
      </c>
      <c r="G3" s="13" t="s">
        <v>25</v>
      </c>
      <c r="H3" s="13" t="s">
        <v>26</v>
      </c>
      <c r="I3" s="13" t="s">
        <v>27</v>
      </c>
    </row>
    <row r="4" ht="45.75" customHeight="1" spans="1:9">
      <c r="A4" s="8" t="s">
        <v>8</v>
      </c>
      <c r="B4" s="8">
        <v>6500</v>
      </c>
      <c r="C4" s="19">
        <v>542840000</v>
      </c>
      <c r="D4" s="19">
        <v>243210000</v>
      </c>
      <c r="E4" s="29">
        <f>B4/D4</f>
        <v>2.67258747584392e-5</v>
      </c>
      <c r="F4" s="30">
        <f>B4/C4</f>
        <v>1.19740623388107e-5</v>
      </c>
      <c r="G4" s="19">
        <v>22720</v>
      </c>
      <c r="H4" s="21">
        <f>B4/G4</f>
        <v>0.286091549295775</v>
      </c>
      <c r="I4" s="25"/>
    </row>
    <row r="5" ht="49.5" customHeight="1" spans="1:9">
      <c r="A5" s="8" t="s">
        <v>9</v>
      </c>
      <c r="B5" s="8">
        <v>673100</v>
      </c>
      <c r="C5" s="19">
        <v>1505380000</v>
      </c>
      <c r="D5" s="19">
        <v>830670000</v>
      </c>
      <c r="E5" s="29">
        <f t="shared" ref="E5:E11" si="0">B5/D5</f>
        <v>0.000810309749960875</v>
      </c>
      <c r="F5" s="30">
        <f t="shared" ref="F5:F11" si="1">B5/C5</f>
        <v>0.000447129628399474</v>
      </c>
      <c r="G5" s="19">
        <v>35398</v>
      </c>
      <c r="H5" s="21">
        <f t="shared" ref="H5:H11" si="2">B5/G5</f>
        <v>19.0151985987909</v>
      </c>
      <c r="I5" s="25"/>
    </row>
    <row r="6" ht="52.5" customHeight="1" spans="1:9">
      <c r="A6" s="8" t="s">
        <v>10</v>
      </c>
      <c r="B6" s="8">
        <v>697500</v>
      </c>
      <c r="C6" s="19">
        <v>7552860000</v>
      </c>
      <c r="D6" s="19">
        <v>3671120000</v>
      </c>
      <c r="E6" s="29">
        <f t="shared" si="0"/>
        <v>0.000189996513325634</v>
      </c>
      <c r="F6" s="30">
        <f t="shared" si="1"/>
        <v>9.23491233784288e-5</v>
      </c>
      <c r="G6" s="19">
        <v>129993</v>
      </c>
      <c r="H6" s="21">
        <f t="shared" si="2"/>
        <v>5.36567353626734</v>
      </c>
      <c r="I6" s="25"/>
    </row>
    <row r="7" ht="44.25" customHeight="1" spans="1:9">
      <c r="A7" s="8" t="s">
        <v>11</v>
      </c>
      <c r="B7" s="8">
        <v>8969300</v>
      </c>
      <c r="C7" s="19">
        <v>5585880000</v>
      </c>
      <c r="D7" s="19">
        <v>3124320000</v>
      </c>
      <c r="E7" s="29">
        <f t="shared" si="0"/>
        <v>0.00287080068622932</v>
      </c>
      <c r="F7" s="30">
        <f t="shared" si="1"/>
        <v>0.00160570939583378</v>
      </c>
      <c r="G7" s="19">
        <v>207086</v>
      </c>
      <c r="H7" s="21">
        <f t="shared" si="2"/>
        <v>43.3119573510522</v>
      </c>
      <c r="I7" s="25"/>
    </row>
    <row r="8" ht="51" customHeight="1" spans="1:9">
      <c r="A8" s="8" t="s">
        <v>12</v>
      </c>
      <c r="B8" s="8">
        <v>6177200</v>
      </c>
      <c r="C8" s="19">
        <v>3514060000</v>
      </c>
      <c r="D8" s="19">
        <v>2446490000</v>
      </c>
      <c r="E8" s="29">
        <f t="shared" si="0"/>
        <v>0.00252492346177585</v>
      </c>
      <c r="F8" s="30">
        <f t="shared" si="1"/>
        <v>0.00175785274013534</v>
      </c>
      <c r="G8" s="19">
        <v>168200</v>
      </c>
      <c r="H8" s="21">
        <f t="shared" si="2"/>
        <v>36.7253269916766</v>
      </c>
      <c r="I8" s="25"/>
    </row>
    <row r="9" ht="45.75" customHeight="1" spans="1:9">
      <c r="A9" s="8" t="s">
        <v>13</v>
      </c>
      <c r="B9" s="8">
        <v>0</v>
      </c>
      <c r="C9" s="19">
        <v>1390680000</v>
      </c>
      <c r="D9" s="19">
        <v>351810000</v>
      </c>
      <c r="E9" s="29">
        <f t="shared" si="0"/>
        <v>0</v>
      </c>
      <c r="F9" s="30">
        <f t="shared" si="1"/>
        <v>0</v>
      </c>
      <c r="G9" s="19">
        <v>23602</v>
      </c>
      <c r="H9" s="21">
        <f t="shared" si="2"/>
        <v>0</v>
      </c>
      <c r="I9" s="25"/>
    </row>
    <row r="10" ht="47.25" customHeight="1" spans="1:9">
      <c r="A10" s="8" t="s">
        <v>14</v>
      </c>
      <c r="B10" s="8">
        <v>25400</v>
      </c>
      <c r="C10" s="19">
        <v>2340790000</v>
      </c>
      <c r="D10" s="19">
        <v>106630000</v>
      </c>
      <c r="E10" s="29">
        <f t="shared" si="0"/>
        <v>0.000238206883616243</v>
      </c>
      <c r="F10" s="30">
        <f t="shared" si="1"/>
        <v>1.08510374702558e-5</v>
      </c>
      <c r="G10" s="19">
        <v>13402</v>
      </c>
      <c r="H10" s="21">
        <f t="shared" si="2"/>
        <v>1.89523951649008</v>
      </c>
      <c r="I10" s="25"/>
    </row>
    <row r="11" ht="57.75" customHeight="1" spans="1:9">
      <c r="A11" s="13" t="s">
        <v>28</v>
      </c>
      <c r="B11" s="24">
        <f>SUM(B4:B10)</f>
        <v>16549000</v>
      </c>
      <c r="C11" s="24">
        <f>SUM(C4:C10)</f>
        <v>22432490000</v>
      </c>
      <c r="D11" s="24">
        <f>SUM(D4:D10)</f>
        <v>10774250000</v>
      </c>
      <c r="E11" s="29">
        <f t="shared" si="0"/>
        <v>0.00153597698215653</v>
      </c>
      <c r="F11" s="30">
        <f t="shared" si="1"/>
        <v>0.000737724612827198</v>
      </c>
      <c r="G11" s="24">
        <f>SUM(G4:G10)</f>
        <v>600401</v>
      </c>
      <c r="H11" s="21">
        <f t="shared" si="2"/>
        <v>27.5632452311039</v>
      </c>
      <c r="I11" s="31"/>
    </row>
  </sheetData>
  <mergeCells count="2">
    <mergeCell ref="A1:I1"/>
    <mergeCell ref="A2:I2"/>
  </mergeCells>
  <printOptions horizontalCentered="1" verticalCentered="1"/>
  <pageMargins left="0.708661417322835" right="0.708661417322835" top="0.748031496062992" bottom="0.748031496062992" header="0.31496062992126" footer="0.31496062992126"/>
  <pageSetup paperSize="9" scale="70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zoomScale="80" zoomScaleNormal="80" workbookViewId="0">
      <selection activeCell="A13" sqref="A13:F13"/>
    </sheetView>
  </sheetViews>
  <sheetFormatPr defaultColWidth="9" defaultRowHeight="13.5"/>
  <cols>
    <col min="1" max="1" width="24" customWidth="1"/>
    <col min="2" max="2" width="22.5" customWidth="1"/>
    <col min="3" max="3" width="20.75" customWidth="1"/>
    <col min="4" max="4" width="21.25" customWidth="1"/>
    <col min="5" max="5" width="20.25" customWidth="1"/>
    <col min="6" max="10" width="20" customWidth="1"/>
    <col min="11" max="11" width="23.625" customWidth="1"/>
  </cols>
  <sheetData>
    <row r="1" ht="78.75" customHeight="1" spans="1:11">
      <c r="A1" s="1" t="s">
        <v>17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8.5" customHeight="1" spans="1:11">
      <c r="A2" s="2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82.5" customHeight="1" spans="1:11">
      <c r="A3" s="13" t="s">
        <v>19</v>
      </c>
      <c r="B3" s="13" t="s">
        <v>20</v>
      </c>
      <c r="C3" s="14" t="s">
        <v>22</v>
      </c>
      <c r="D3" s="17" t="s">
        <v>29</v>
      </c>
      <c r="E3" s="13" t="s">
        <v>25</v>
      </c>
      <c r="F3" s="13" t="s">
        <v>30</v>
      </c>
      <c r="G3" s="18" t="s">
        <v>31</v>
      </c>
      <c r="H3" s="13" t="s">
        <v>32</v>
      </c>
      <c r="I3" s="13" t="s">
        <v>33</v>
      </c>
      <c r="J3" s="13" t="s">
        <v>34</v>
      </c>
      <c r="K3" s="13" t="s">
        <v>27</v>
      </c>
    </row>
    <row r="4" ht="45.75" customHeight="1" spans="1:11">
      <c r="A4" s="8" t="s">
        <v>8</v>
      </c>
      <c r="B4" s="8">
        <v>6500</v>
      </c>
      <c r="C4" s="19">
        <v>243210000</v>
      </c>
      <c r="D4" s="20">
        <f t="shared" ref="D4:D11" si="0">B4/C4</f>
        <v>2.67258747584392e-5</v>
      </c>
      <c r="E4" s="19">
        <v>22720</v>
      </c>
      <c r="F4" s="21">
        <f t="shared" ref="F4:F11" si="1">B4/E4</f>
        <v>0.286091549295775</v>
      </c>
      <c r="G4" s="22">
        <v>0.01</v>
      </c>
      <c r="H4" s="23">
        <f>G4*C4</f>
        <v>2432100</v>
      </c>
      <c r="I4" s="23">
        <f t="shared" ref="I4:I10" si="2">H4-B4</f>
        <v>2425600</v>
      </c>
      <c r="J4" s="23">
        <f>H4/E4</f>
        <v>107.046654929577</v>
      </c>
      <c r="K4" s="25"/>
    </row>
    <row r="5" ht="49.5" customHeight="1" spans="1:11">
      <c r="A5" s="8" t="s">
        <v>9</v>
      </c>
      <c r="B5" s="8">
        <v>673100</v>
      </c>
      <c r="C5" s="19">
        <v>830670000</v>
      </c>
      <c r="D5" s="20">
        <f t="shared" si="0"/>
        <v>0.000810309749960875</v>
      </c>
      <c r="E5" s="19">
        <v>35398</v>
      </c>
      <c r="F5" s="21">
        <f t="shared" si="1"/>
        <v>19.0151985987909</v>
      </c>
      <c r="G5" s="22">
        <v>0.011</v>
      </c>
      <c r="H5" s="23">
        <f t="shared" ref="H5:H10" si="3">G5*C5</f>
        <v>9137370</v>
      </c>
      <c r="I5" s="23">
        <f t="shared" si="2"/>
        <v>8464270</v>
      </c>
      <c r="J5" s="23">
        <f t="shared" ref="J5:J10" si="4">H5/E5</f>
        <v>258.132380360472</v>
      </c>
      <c r="K5" s="25"/>
    </row>
    <row r="6" ht="52.5" customHeight="1" spans="1:11">
      <c r="A6" s="8" t="s">
        <v>10</v>
      </c>
      <c r="B6" s="8">
        <v>697500</v>
      </c>
      <c r="C6" s="19">
        <v>3671120000</v>
      </c>
      <c r="D6" s="20">
        <f t="shared" si="0"/>
        <v>0.000189996513325634</v>
      </c>
      <c r="E6" s="19">
        <v>129993</v>
      </c>
      <c r="F6" s="21">
        <f t="shared" si="1"/>
        <v>5.36567353626734</v>
      </c>
      <c r="G6" s="22">
        <v>0.013</v>
      </c>
      <c r="H6" s="23">
        <f t="shared" si="3"/>
        <v>47724560</v>
      </c>
      <c r="I6" s="23">
        <f t="shared" si="2"/>
        <v>47027060</v>
      </c>
      <c r="J6" s="23">
        <f t="shared" si="4"/>
        <v>367.131768633696</v>
      </c>
      <c r="K6" s="25"/>
    </row>
    <row r="7" ht="44.25" customHeight="1" spans="1:11">
      <c r="A7" s="8" t="s">
        <v>11</v>
      </c>
      <c r="B7" s="8">
        <v>8969300</v>
      </c>
      <c r="C7" s="19">
        <v>3124320000</v>
      </c>
      <c r="D7" s="20">
        <f t="shared" si="0"/>
        <v>0.00287080068622932</v>
      </c>
      <c r="E7" s="19">
        <v>207086</v>
      </c>
      <c r="F7" s="21">
        <f t="shared" si="1"/>
        <v>43.3119573510522</v>
      </c>
      <c r="G7" s="22">
        <v>0.013</v>
      </c>
      <c r="H7" s="23">
        <f t="shared" si="3"/>
        <v>40616160</v>
      </c>
      <c r="I7" s="23">
        <f t="shared" si="2"/>
        <v>31646860</v>
      </c>
      <c r="J7" s="23">
        <f t="shared" si="4"/>
        <v>196.131848603962</v>
      </c>
      <c r="K7" s="25"/>
    </row>
    <row r="8" ht="51" customHeight="1" spans="1:11">
      <c r="A8" s="8" t="s">
        <v>12</v>
      </c>
      <c r="B8" s="8">
        <v>6177200</v>
      </c>
      <c r="C8" s="19">
        <v>2446490000</v>
      </c>
      <c r="D8" s="20">
        <f t="shared" si="0"/>
        <v>0.00252492346177585</v>
      </c>
      <c r="E8" s="19">
        <v>168200</v>
      </c>
      <c r="F8" s="21">
        <f t="shared" si="1"/>
        <v>36.7253269916766</v>
      </c>
      <c r="G8" s="22">
        <v>0.013</v>
      </c>
      <c r="H8" s="23">
        <f t="shared" si="3"/>
        <v>31804370</v>
      </c>
      <c r="I8" s="23">
        <f t="shared" si="2"/>
        <v>25627170</v>
      </c>
      <c r="J8" s="23">
        <f t="shared" si="4"/>
        <v>189.086623067776</v>
      </c>
      <c r="K8" s="25"/>
    </row>
    <row r="9" ht="45.75" customHeight="1" spans="1:11">
      <c r="A9" s="8" t="s">
        <v>13</v>
      </c>
      <c r="B9" s="8">
        <v>0</v>
      </c>
      <c r="C9" s="19">
        <v>351810000</v>
      </c>
      <c r="D9" s="20">
        <f t="shared" si="0"/>
        <v>0</v>
      </c>
      <c r="E9" s="19">
        <v>23602</v>
      </c>
      <c r="F9" s="21">
        <f t="shared" si="1"/>
        <v>0</v>
      </c>
      <c r="G9" s="22">
        <v>0.01</v>
      </c>
      <c r="H9" s="23">
        <f t="shared" si="3"/>
        <v>3518100</v>
      </c>
      <c r="I9" s="23">
        <f t="shared" si="2"/>
        <v>3518100</v>
      </c>
      <c r="J9" s="23">
        <f t="shared" si="4"/>
        <v>149.059401745615</v>
      </c>
      <c r="K9" s="25"/>
    </row>
    <row r="10" ht="47.25" customHeight="1" spans="1:11">
      <c r="A10" s="8" t="s">
        <v>14</v>
      </c>
      <c r="B10" s="8">
        <v>25400</v>
      </c>
      <c r="C10" s="19">
        <v>106630000</v>
      </c>
      <c r="D10" s="20">
        <f t="shared" si="0"/>
        <v>0.000238206883616243</v>
      </c>
      <c r="E10" s="19">
        <v>13402</v>
      </c>
      <c r="F10" s="21">
        <f t="shared" si="1"/>
        <v>1.89523951649008</v>
      </c>
      <c r="G10" s="22">
        <v>0.01</v>
      </c>
      <c r="H10" s="23">
        <f t="shared" si="3"/>
        <v>1066300</v>
      </c>
      <c r="I10" s="23">
        <f t="shared" si="2"/>
        <v>1040900</v>
      </c>
      <c r="J10" s="23">
        <f t="shared" si="4"/>
        <v>79.5627518280854</v>
      </c>
      <c r="K10" s="25"/>
    </row>
    <row r="11" ht="105" customHeight="1" spans="1:11">
      <c r="A11" s="13" t="s">
        <v>15</v>
      </c>
      <c r="B11" s="24">
        <f>SUM(B4:B10)</f>
        <v>16549000</v>
      </c>
      <c r="C11" s="24">
        <f>SUM(C4:C10)</f>
        <v>10774250000</v>
      </c>
      <c r="D11" s="20">
        <f t="shared" si="0"/>
        <v>0.00153597698215653</v>
      </c>
      <c r="E11" s="24">
        <f>SUM(E4:E10)</f>
        <v>600401</v>
      </c>
      <c r="F11" s="21">
        <f t="shared" si="1"/>
        <v>27.5632452311039</v>
      </c>
      <c r="G11" s="22">
        <v>0.01</v>
      </c>
      <c r="H11" s="23">
        <f>SUM(H4:H10)</f>
        <v>136298960</v>
      </c>
      <c r="I11" s="23">
        <f>SUM(I4:I10)</f>
        <v>119749960</v>
      </c>
      <c r="J11" s="23">
        <v>509.45</v>
      </c>
      <c r="K11" s="26" t="s">
        <v>35</v>
      </c>
    </row>
  </sheetData>
  <mergeCells count="2">
    <mergeCell ref="A1:K1"/>
    <mergeCell ref="A2:K2"/>
  </mergeCells>
  <printOptions horizontalCentered="1" verticalCentered="1"/>
  <pageMargins left="0.708661417322835" right="0.708661417322835" top="0.748031496062992" bottom="0.748031496062992" header="0.31496062992126" footer="0.31496062992126"/>
  <pageSetup paperSize="9" scale="62" orientation="landscape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zoomScale="80" zoomScaleNormal="80" workbookViewId="0">
      <selection activeCell="A13" sqref="A13:F13"/>
    </sheetView>
  </sheetViews>
  <sheetFormatPr defaultColWidth="9" defaultRowHeight="13.5" outlineLevelCol="7"/>
  <cols>
    <col min="1" max="1" width="24" customWidth="1"/>
    <col min="2" max="2" width="25" customWidth="1"/>
    <col min="3" max="3" width="20.25" customWidth="1"/>
    <col min="4" max="4" width="23.375" customWidth="1"/>
    <col min="5" max="5" width="21" customWidth="1"/>
    <col min="6" max="6" width="23.875" customWidth="1"/>
    <col min="7" max="7" width="20.375" customWidth="1"/>
    <col min="8" max="8" width="37.125" customWidth="1"/>
  </cols>
  <sheetData>
    <row r="1" ht="78.75" customHeight="1" spans="1:8">
      <c r="A1" s="1" t="s">
        <v>17</v>
      </c>
      <c r="B1" s="1"/>
      <c r="C1" s="1"/>
      <c r="D1" s="1"/>
      <c r="E1" s="1"/>
      <c r="F1" s="1"/>
      <c r="G1" s="1"/>
      <c r="H1" s="1"/>
    </row>
    <row r="2" ht="28.5" customHeight="1" spans="1:8">
      <c r="A2" s="2" t="s">
        <v>18</v>
      </c>
      <c r="B2" s="2"/>
      <c r="C2" s="2"/>
      <c r="D2" s="2"/>
      <c r="E2" s="2"/>
      <c r="F2" s="2"/>
      <c r="G2" s="2"/>
      <c r="H2" s="2"/>
    </row>
    <row r="3" ht="82.5" customHeight="1" spans="1:8">
      <c r="A3" s="13" t="s">
        <v>19</v>
      </c>
      <c r="B3" s="14" t="s">
        <v>29</v>
      </c>
      <c r="C3" s="13" t="s">
        <v>25</v>
      </c>
      <c r="D3" s="13" t="s">
        <v>36</v>
      </c>
      <c r="E3" s="14" t="s">
        <v>31</v>
      </c>
      <c r="F3" s="13" t="s">
        <v>32</v>
      </c>
      <c r="G3" s="13" t="s">
        <v>33</v>
      </c>
      <c r="H3" s="13" t="s">
        <v>27</v>
      </c>
    </row>
    <row r="4" ht="45.75" customHeight="1" spans="1:8">
      <c r="A4" s="5" t="s">
        <v>8</v>
      </c>
      <c r="B4" s="6">
        <v>0</v>
      </c>
      <c r="C4" s="15">
        <v>22720</v>
      </c>
      <c r="D4" s="7">
        <v>0.29</v>
      </c>
      <c r="E4" s="6">
        <v>0.0095</v>
      </c>
      <c r="F4" s="9">
        <v>2310495</v>
      </c>
      <c r="G4" s="9">
        <v>2303995</v>
      </c>
      <c r="H4" s="5"/>
    </row>
    <row r="5" ht="49.5" customHeight="1" spans="1:8">
      <c r="A5" s="5" t="s">
        <v>9</v>
      </c>
      <c r="B5" s="6">
        <v>0.0008</v>
      </c>
      <c r="C5" s="15">
        <v>35398</v>
      </c>
      <c r="D5" s="7">
        <v>19.02</v>
      </c>
      <c r="E5" s="6">
        <v>0.011</v>
      </c>
      <c r="F5" s="9">
        <v>9137370</v>
      </c>
      <c r="G5" s="9">
        <v>8464270</v>
      </c>
      <c r="H5" s="5"/>
    </row>
    <row r="6" ht="52.5" customHeight="1" spans="1:8">
      <c r="A6" s="5" t="s">
        <v>10</v>
      </c>
      <c r="B6" s="6">
        <v>0.0002</v>
      </c>
      <c r="C6" s="15">
        <v>129993</v>
      </c>
      <c r="D6" s="7">
        <v>5.37</v>
      </c>
      <c r="E6" s="6">
        <v>0.013</v>
      </c>
      <c r="F6" s="9">
        <v>47724560</v>
      </c>
      <c r="G6" s="9">
        <v>47027060</v>
      </c>
      <c r="H6" s="5"/>
    </row>
    <row r="7" ht="44.25" customHeight="1" spans="1:8">
      <c r="A7" s="5" t="s">
        <v>11</v>
      </c>
      <c r="B7" s="6">
        <v>0.0029</v>
      </c>
      <c r="C7" s="15">
        <v>207086</v>
      </c>
      <c r="D7" s="7">
        <v>43.31</v>
      </c>
      <c r="E7" s="6">
        <v>0.013</v>
      </c>
      <c r="F7" s="9">
        <v>40616160</v>
      </c>
      <c r="G7" s="9">
        <v>31646860</v>
      </c>
      <c r="H7" s="5"/>
    </row>
    <row r="8" ht="51" customHeight="1" spans="1:8">
      <c r="A8" s="5" t="s">
        <v>12</v>
      </c>
      <c r="B8" s="6">
        <v>0.0025</v>
      </c>
      <c r="C8" s="15">
        <v>168200</v>
      </c>
      <c r="D8" s="7">
        <v>36.73</v>
      </c>
      <c r="E8" s="6">
        <v>0.013</v>
      </c>
      <c r="F8" s="9">
        <v>31804370</v>
      </c>
      <c r="G8" s="9">
        <v>25627170</v>
      </c>
      <c r="H8" s="5"/>
    </row>
    <row r="9" ht="45.75" customHeight="1" spans="1:8">
      <c r="A9" s="5" t="s">
        <v>13</v>
      </c>
      <c r="B9" s="6">
        <v>0</v>
      </c>
      <c r="C9" s="15">
        <v>23602</v>
      </c>
      <c r="D9" s="7">
        <v>0</v>
      </c>
      <c r="E9" s="6">
        <v>0.0095</v>
      </c>
      <c r="F9" s="9">
        <v>3342195</v>
      </c>
      <c r="G9" s="9">
        <v>3342195</v>
      </c>
      <c r="H9" s="5"/>
    </row>
    <row r="10" ht="47.25" customHeight="1" spans="1:8">
      <c r="A10" s="5" t="s">
        <v>14</v>
      </c>
      <c r="B10" s="6">
        <v>0.0002</v>
      </c>
      <c r="C10" s="15">
        <v>13402</v>
      </c>
      <c r="D10" s="7">
        <v>1.9</v>
      </c>
      <c r="E10" s="6">
        <v>0.0095</v>
      </c>
      <c r="F10" s="9">
        <v>1012985</v>
      </c>
      <c r="G10" s="9">
        <v>987585</v>
      </c>
      <c r="H10" s="5"/>
    </row>
    <row r="11" ht="105" customHeight="1" spans="1:8">
      <c r="A11" s="3" t="s">
        <v>28</v>
      </c>
      <c r="B11" s="6">
        <v>0.0015</v>
      </c>
      <c r="C11" s="5">
        <f>SUM(C4:C10)</f>
        <v>600401</v>
      </c>
      <c r="D11" s="7">
        <v>27.56</v>
      </c>
      <c r="E11" s="6">
        <v>0.01</v>
      </c>
      <c r="F11" s="9">
        <v>135948135</v>
      </c>
      <c r="G11" s="9">
        <v>119399135</v>
      </c>
      <c r="H11" s="16" t="s">
        <v>37</v>
      </c>
    </row>
  </sheetData>
  <mergeCells count="2">
    <mergeCell ref="A1:H1"/>
    <mergeCell ref="A2:H2"/>
  </mergeCells>
  <printOptions horizontalCentered="1" verticalCentered="1"/>
  <pageMargins left="0.708661417322835" right="0.708661417322835" top="0.748031496062992" bottom="0.748031496062992" header="0.31496062992126" footer="0.31496062992126"/>
  <pageSetup paperSize="9" scale="65" orientation="landscape" horizontalDpi="2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zoomScale="80" zoomScaleNormal="80" topLeftCell="A7" workbookViewId="0">
      <selection activeCell="A13" sqref="A13:F13"/>
    </sheetView>
  </sheetViews>
  <sheetFormatPr defaultColWidth="9" defaultRowHeight="13.5" outlineLevelCol="5"/>
  <cols>
    <col min="1" max="1" width="28.75" customWidth="1"/>
    <col min="2" max="2" width="26.875" customWidth="1"/>
    <col min="3" max="3" width="28.125" customWidth="1"/>
    <col min="4" max="4" width="28.375" customWidth="1"/>
    <col min="5" max="5" width="30.125" customWidth="1"/>
    <col min="6" max="6" width="30.875" customWidth="1"/>
  </cols>
  <sheetData>
    <row r="1" ht="78.75" customHeight="1" spans="1:6">
      <c r="A1" s="1" t="s">
        <v>38</v>
      </c>
      <c r="B1" s="1"/>
      <c r="C1" s="1"/>
      <c r="D1" s="1"/>
      <c r="E1" s="1"/>
      <c r="F1" s="1"/>
    </row>
    <row r="2" ht="28.5" customHeight="1" spans="1:6">
      <c r="A2" s="2" t="s">
        <v>39</v>
      </c>
      <c r="B2" s="2"/>
      <c r="C2" s="2"/>
      <c r="D2" s="2"/>
      <c r="E2" s="2"/>
      <c r="F2" s="2"/>
    </row>
    <row r="3" ht="82.5" customHeight="1" spans="1:6">
      <c r="A3" s="3" t="s">
        <v>19</v>
      </c>
      <c r="B3" s="4" t="s">
        <v>29</v>
      </c>
      <c r="C3" s="3" t="s">
        <v>36</v>
      </c>
      <c r="D3" s="4" t="s">
        <v>40</v>
      </c>
      <c r="E3" s="3" t="s">
        <v>32</v>
      </c>
      <c r="F3" s="3" t="s">
        <v>33</v>
      </c>
    </row>
    <row r="4" ht="45.75" customHeight="1" spans="1:6">
      <c r="A4" s="5" t="s">
        <v>8</v>
      </c>
      <c r="B4" s="6">
        <v>0</v>
      </c>
      <c r="C4" s="7">
        <v>0.29</v>
      </c>
      <c r="D4" s="8">
        <v>6500</v>
      </c>
      <c r="E4" s="9">
        <v>2310495</v>
      </c>
      <c r="F4" s="9">
        <v>2303995</v>
      </c>
    </row>
    <row r="5" ht="49.5" customHeight="1" spans="1:6">
      <c r="A5" s="5" t="s">
        <v>9</v>
      </c>
      <c r="B5" s="6">
        <v>0.0008</v>
      </c>
      <c r="C5" s="7">
        <v>19.02</v>
      </c>
      <c r="D5" s="8">
        <v>673100</v>
      </c>
      <c r="E5" s="9">
        <v>9137370</v>
      </c>
      <c r="F5" s="9">
        <v>8464270</v>
      </c>
    </row>
    <row r="6" ht="52.5" customHeight="1" spans="1:6">
      <c r="A6" s="5" t="s">
        <v>10</v>
      </c>
      <c r="B6" s="6">
        <v>0.0002</v>
      </c>
      <c r="C6" s="7">
        <v>5.37</v>
      </c>
      <c r="D6" s="8">
        <v>697500</v>
      </c>
      <c r="E6" s="9">
        <v>47724560</v>
      </c>
      <c r="F6" s="9">
        <v>47027060</v>
      </c>
    </row>
    <row r="7" ht="44.25" customHeight="1" spans="1:6">
      <c r="A7" s="5" t="s">
        <v>11</v>
      </c>
      <c r="B7" s="6">
        <v>0.0029</v>
      </c>
      <c r="C7" s="7">
        <v>43.31</v>
      </c>
      <c r="D7" s="8">
        <v>8969300</v>
      </c>
      <c r="E7" s="9">
        <v>40616160</v>
      </c>
      <c r="F7" s="9">
        <v>31646860</v>
      </c>
    </row>
    <row r="8" ht="51" customHeight="1" spans="1:6">
      <c r="A8" s="5" t="s">
        <v>12</v>
      </c>
      <c r="B8" s="6">
        <v>0.0025</v>
      </c>
      <c r="C8" s="7">
        <v>36.73</v>
      </c>
      <c r="D8" s="8">
        <v>6177200</v>
      </c>
      <c r="E8" s="9">
        <v>31804370</v>
      </c>
      <c r="F8" s="9">
        <v>25627170</v>
      </c>
    </row>
    <row r="9" ht="45.75" customHeight="1" spans="1:6">
      <c r="A9" s="5" t="s">
        <v>13</v>
      </c>
      <c r="B9" s="6">
        <v>0</v>
      </c>
      <c r="C9" s="7">
        <v>0</v>
      </c>
      <c r="D9" s="8">
        <v>0</v>
      </c>
      <c r="E9" s="9">
        <v>3342195</v>
      </c>
      <c r="F9" s="9">
        <v>3342195</v>
      </c>
    </row>
    <row r="10" ht="47.25" customHeight="1" spans="1:6">
      <c r="A10" s="5" t="s">
        <v>14</v>
      </c>
      <c r="B10" s="6">
        <v>0.0002</v>
      </c>
      <c r="C10" s="7">
        <v>1.9</v>
      </c>
      <c r="D10" s="8">
        <v>25400</v>
      </c>
      <c r="E10" s="9">
        <v>1012985</v>
      </c>
      <c r="F10" s="9">
        <v>987585</v>
      </c>
    </row>
    <row r="11" ht="55.5" customHeight="1" spans="1:6">
      <c r="A11" s="3" t="s">
        <v>15</v>
      </c>
      <c r="B11" s="6">
        <v>0.0015</v>
      </c>
      <c r="C11" s="7">
        <v>27.56</v>
      </c>
      <c r="D11" s="10">
        <f>SUM(D4:D10)</f>
        <v>16549000</v>
      </c>
      <c r="E11" s="9">
        <v>135948135</v>
      </c>
      <c r="F11" s="9">
        <v>119399135</v>
      </c>
    </row>
    <row r="12" ht="63.75" customHeight="1" spans="1:6">
      <c r="A12" s="11" t="s">
        <v>41</v>
      </c>
      <c r="B12" s="12"/>
      <c r="C12" s="12"/>
      <c r="D12" s="12"/>
      <c r="E12" s="12"/>
      <c r="F12" s="12"/>
    </row>
  </sheetData>
  <mergeCells count="3">
    <mergeCell ref="A1:F1"/>
    <mergeCell ref="A2:F2"/>
    <mergeCell ref="A12:F12"/>
  </mergeCells>
  <printOptions horizontalCentered="1" verticalCentered="1"/>
  <pageMargins left="0.708661417322835" right="0.708661417322835" top="0.748031496062992" bottom="0.748031496062992" header="0.31496062992126" footer="0.31496062992126"/>
  <pageSetup paperSize="9" scale="70" orientation="landscape" horizontalDpi="200" verticalDpi="3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3" sqref="A13:F13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3" sqref="A13:F13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目标任务分解表 </vt:lpstr>
      <vt:lpstr>初表</vt:lpstr>
      <vt:lpstr>初表 (2)</vt:lpstr>
      <vt:lpstr>初表 (3)</vt:lpstr>
      <vt:lpstr>明细表（元）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天山老妖</cp:lastModifiedBy>
  <dcterms:created xsi:type="dcterms:W3CDTF">2006-09-13T11:21:00Z</dcterms:created>
  <cp:lastPrinted>2020-09-27T07:18:00Z</cp:lastPrinted>
  <dcterms:modified xsi:type="dcterms:W3CDTF">2020-10-14T08:19:17Z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