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activeTab="1"/>
  </bookViews>
  <sheets>
    <sheet name="鸡笼山墓区" sheetId="1" r:id="rId1"/>
    <sheet name="香炉山墓区 " sheetId="2" r:id="rId2"/>
  </sheets>
  <calcPr calcId="144525"/>
</workbook>
</file>

<file path=xl/sharedStrings.xml><?xml version="1.0" encoding="utf-8"?>
<sst xmlns="http://schemas.openxmlformats.org/spreadsheetml/2006/main" count="73" uniqueCount="49">
  <si>
    <t>民福墓园鸡笼山墓区服务收费公示</t>
  </si>
  <si>
    <t>序号</t>
  </si>
  <si>
    <t>服务项目</t>
  </si>
  <si>
    <t>单位</t>
  </si>
  <si>
    <t>收费标准</t>
  </si>
  <si>
    <t>服务内容及标准</t>
  </si>
  <si>
    <r>
      <rPr>
        <sz val="12"/>
        <rFont val="宋体"/>
        <charset val="134"/>
      </rPr>
      <t>价格管理</t>
    </r>
    <r>
      <rPr>
        <sz val="12"/>
        <rFont val="Droid Sans Fallback"/>
        <charset val="134"/>
      </rPr>
      <t xml:space="preserve">   </t>
    </r>
    <r>
      <rPr>
        <sz val="12"/>
        <rFont val="宋体"/>
        <charset val="134"/>
      </rPr>
      <t>方式</t>
    </r>
  </si>
  <si>
    <t>富荣区</t>
  </si>
  <si>
    <r>
      <rPr>
        <sz val="12"/>
        <rFont val="宋体"/>
        <charset val="134"/>
      </rPr>
      <t>富士区</t>
    </r>
    <r>
      <rPr>
        <sz val="12"/>
        <rFont val="Droid Sans Fallback"/>
        <charset val="134"/>
      </rPr>
      <t xml:space="preserve">  </t>
    </r>
    <r>
      <rPr>
        <sz val="12"/>
        <rFont val="宋体"/>
        <charset val="134"/>
      </rPr>
      <t>富华区</t>
    </r>
    <r>
      <rPr>
        <sz val="12"/>
        <rFont val="Droid Sans Fallback"/>
        <charset val="134"/>
      </rPr>
      <t xml:space="preserve">  </t>
    </r>
    <r>
      <rPr>
        <sz val="12"/>
        <rFont val="宋体"/>
        <charset val="134"/>
      </rPr>
      <t>富豪区</t>
    </r>
    <r>
      <rPr>
        <sz val="12"/>
        <rFont val="Droid Sans Fallback"/>
        <charset val="134"/>
      </rPr>
      <t xml:space="preserve">  </t>
    </r>
    <r>
      <rPr>
        <sz val="12"/>
        <rFont val="宋体"/>
        <charset val="134"/>
      </rPr>
      <t>铭士区</t>
    </r>
  </si>
  <si>
    <r>
      <rPr>
        <sz val="12"/>
        <rFont val="Droid Sans Fallback"/>
        <charset val="134"/>
      </rPr>
      <t>F</t>
    </r>
    <r>
      <rPr>
        <sz val="12"/>
        <rFont val="宋体"/>
        <charset val="134"/>
      </rPr>
      <t>型</t>
    </r>
  </si>
  <si>
    <r>
      <rPr>
        <sz val="12"/>
        <rFont val="Droid Sans Fallback"/>
        <charset val="134"/>
      </rPr>
      <t>E</t>
    </r>
    <r>
      <rPr>
        <sz val="12"/>
        <rFont val="宋体"/>
        <charset val="134"/>
      </rPr>
      <t>型</t>
    </r>
  </si>
  <si>
    <r>
      <rPr>
        <sz val="12"/>
        <rFont val="Droid Sans Fallback"/>
        <charset val="134"/>
      </rPr>
      <t>D</t>
    </r>
    <r>
      <rPr>
        <sz val="12"/>
        <rFont val="宋体"/>
        <charset val="134"/>
      </rPr>
      <t>型</t>
    </r>
  </si>
  <si>
    <t>C型</t>
  </si>
  <si>
    <r>
      <rPr>
        <sz val="12"/>
        <rFont val="Droid Sans Fallback"/>
        <charset val="134"/>
      </rPr>
      <t>B</t>
    </r>
    <r>
      <rPr>
        <sz val="12"/>
        <rFont val="宋体"/>
        <charset val="134"/>
      </rPr>
      <t>型</t>
    </r>
  </si>
  <si>
    <r>
      <rPr>
        <sz val="12"/>
        <rFont val="Droid Sans Fallback"/>
        <charset val="134"/>
      </rPr>
      <t>A</t>
    </r>
    <r>
      <rPr>
        <sz val="12"/>
        <rFont val="宋体"/>
        <charset val="134"/>
      </rPr>
      <t>型</t>
    </r>
  </si>
  <si>
    <t>天鸿</t>
  </si>
  <si>
    <r>
      <rPr>
        <sz val="12"/>
        <rFont val="宋体"/>
        <charset val="134"/>
      </rPr>
      <t>天雀</t>
    </r>
    <r>
      <rPr>
        <sz val="12"/>
        <rFont val="Droid Sans Fallback"/>
        <charset val="134"/>
      </rPr>
      <t xml:space="preserve">    </t>
    </r>
    <r>
      <rPr>
        <sz val="12"/>
        <rFont val="宋体"/>
        <charset val="134"/>
      </rPr>
      <t xml:space="preserve">富康B   </t>
    </r>
    <r>
      <rPr>
        <sz val="12"/>
        <rFont val="Droid Sans Fallback"/>
        <charset val="134"/>
      </rPr>
      <t xml:space="preserve">  </t>
    </r>
    <r>
      <rPr>
        <sz val="12"/>
        <rFont val="宋体"/>
        <charset val="134"/>
      </rPr>
      <t>富乐B</t>
    </r>
  </si>
  <si>
    <r>
      <rPr>
        <sz val="12"/>
        <rFont val="宋体"/>
        <charset val="134"/>
      </rPr>
      <t>天莺</t>
    </r>
    <r>
      <rPr>
        <sz val="12"/>
        <rFont val="Droid Sans Fallback"/>
        <charset val="134"/>
      </rPr>
      <t xml:space="preserve">      </t>
    </r>
    <r>
      <rPr>
        <sz val="12"/>
        <rFont val="宋体"/>
        <charset val="134"/>
      </rPr>
      <t>富乐A</t>
    </r>
  </si>
  <si>
    <t>天鸽    富康A</t>
  </si>
  <si>
    <t>天第</t>
  </si>
  <si>
    <t>天雁C</t>
  </si>
  <si>
    <t>天雁B</t>
  </si>
  <si>
    <t>天雁A</t>
  </si>
  <si>
    <t>天琴</t>
  </si>
  <si>
    <t>价格管理方式</t>
  </si>
  <si>
    <t>墓位
使用费</t>
  </si>
  <si>
    <t>元/穴</t>
  </si>
  <si>
    <t>/</t>
  </si>
  <si>
    <t>墓穴租用、刻字墓碑等建筑工料、安葬服务等发生的费用，墓碑石为普通石材。</t>
  </si>
  <si>
    <t>市场调节价</t>
  </si>
  <si>
    <t>维护
管理费</t>
  </si>
  <si>
    <t>元/年</t>
  </si>
  <si>
    <t>日常维护、清扫、修补、管理等发生的费用。</t>
  </si>
  <si>
    <t>政府指导价
/市场调节价</t>
  </si>
  <si>
    <t>收费依据：《国家发展改革委 民政部 财政部关于进一步完善殡葬服务收费政策的通知》（发改价格〔2026〕108号）</t>
  </si>
  <si>
    <t>经营单位服务电话：88450652</t>
  </si>
  <si>
    <t>民政部门监督电话：0754-88900620</t>
  </si>
  <si>
    <t>价格及市场监管部门监督电话：0754-12345</t>
  </si>
  <si>
    <t>民福墓园香炉山墓区服务收费公示</t>
  </si>
  <si>
    <t>金龟出海</t>
  </si>
  <si>
    <t>金龟朝北斗（A）</t>
  </si>
  <si>
    <t>金龟朝北斗（B）</t>
  </si>
  <si>
    <t>金鸡展翅（A）
世俗犀牛腹（A）</t>
  </si>
  <si>
    <r>
      <rPr>
        <sz val="12"/>
        <rFont val="宋体"/>
        <charset val="134"/>
      </rPr>
      <t>金交椅</t>
    </r>
    <r>
      <rPr>
        <sz val="12"/>
        <rFont val="Droid Sans Fallback"/>
        <charset val="134"/>
      </rPr>
      <t xml:space="preserve">
</t>
    </r>
    <r>
      <rPr>
        <sz val="12"/>
        <rFont val="宋体"/>
        <charset val="134"/>
      </rPr>
      <t>宗教犀牛胫
金龟朝北斗（C）
世俗犀牛腹（B）</t>
    </r>
  </si>
  <si>
    <r>
      <rPr>
        <sz val="12"/>
        <rFont val="宋体"/>
        <charset val="134"/>
      </rPr>
      <t>金鸡翅</t>
    </r>
    <r>
      <rPr>
        <sz val="12"/>
        <rFont val="Droid Sans Fallback"/>
        <charset val="134"/>
      </rPr>
      <t xml:space="preserve">
</t>
    </r>
    <r>
      <rPr>
        <sz val="12"/>
        <rFont val="宋体"/>
        <charset val="134"/>
      </rPr>
      <t>世俗犀牛头</t>
    </r>
    <r>
      <rPr>
        <sz val="12"/>
        <rFont val="Droid Sans Fallback"/>
        <charset val="134"/>
      </rPr>
      <t xml:space="preserve">
</t>
    </r>
    <r>
      <rPr>
        <sz val="12"/>
        <rFont val="宋体"/>
        <charset val="134"/>
      </rPr>
      <t>宗教犀牛腹
金龟朝北斗（D）
金鸡展翅（B）</t>
    </r>
  </si>
  <si>
    <t>银鸡膀（A）</t>
  </si>
  <si>
    <r>
      <rPr>
        <sz val="12"/>
        <rFont val="宋体"/>
        <charset val="134"/>
      </rPr>
      <t>银鸡膀（B）</t>
    </r>
    <r>
      <rPr>
        <sz val="12"/>
        <rFont val="Droid Sans Fallback"/>
        <charset val="134"/>
      </rPr>
      <t xml:space="preserve">
</t>
    </r>
    <r>
      <rPr>
        <sz val="12"/>
        <rFont val="宋体"/>
        <charset val="134"/>
      </rPr>
      <t>宗教犀牛头</t>
    </r>
  </si>
  <si>
    <r>
      <rPr>
        <sz val="12"/>
        <rFont val="宋体"/>
        <charset val="134"/>
      </rPr>
      <t>西区</t>
    </r>
    <r>
      <rPr>
        <sz val="12"/>
        <rFont val="Droid Sans Fallback"/>
        <charset val="134"/>
      </rPr>
      <t xml:space="preserve">
</t>
    </r>
    <r>
      <rPr>
        <sz val="12"/>
        <rFont val="宋体"/>
        <charset val="134"/>
      </rPr>
      <t>东区</t>
    </r>
  </si>
  <si>
    <t>已售罄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</si>
</sst>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2"/>
      <name val="Droid Sans Fallback"/>
      <charset val="134"/>
    </font>
    <font>
      <sz val="20"/>
      <name val="宋体"/>
      <charset val="134"/>
    </font>
    <font>
      <sz val="20"/>
      <name val="Droid Sans Fallback"/>
      <charset val="134"/>
    </font>
    <font>
      <sz val="12"/>
      <name val="宋体"/>
      <charset val="134"/>
    </font>
    <font>
      <sz val="14"/>
      <name val="仿宋_GB2312"/>
      <charset val="134"/>
    </font>
    <font>
      <sz val="14"/>
      <name val="宋体"/>
      <charset val="134"/>
      <scheme val="minor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6" fillId="10" borderId="10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3" fillId="23" borderId="14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4" fillId="25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33"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1"/>
  <sheetViews>
    <sheetView zoomScale="80" zoomScaleNormal="80" workbookViewId="0">
      <selection activeCell="Q18" sqref="Q18"/>
    </sheetView>
  </sheetViews>
  <sheetFormatPr defaultColWidth="6" defaultRowHeight="17.25"/>
  <cols>
    <col min="1" max="1" width="5.22222222222222" customWidth="1"/>
    <col min="2" max="2" width="10.6888888888889" customWidth="1"/>
    <col min="3" max="3" width="7.68888888888889" customWidth="1"/>
    <col min="4" max="18" width="7.68888888888889" style="22" customWidth="1"/>
    <col min="19" max="19" width="33.8592592592593" customWidth="1"/>
    <col min="20" max="20" width="8.68888888888889" customWidth="1"/>
  </cols>
  <sheetData>
    <row r="1" ht="50" customHeight="1" spans="1:20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ht="25" customHeight="1" spans="1:20">
      <c r="A2" s="25" t="s">
        <v>1</v>
      </c>
      <c r="B2" s="25" t="s">
        <v>2</v>
      </c>
      <c r="C2" s="25" t="s">
        <v>3</v>
      </c>
      <c r="D2" s="4" t="s">
        <v>4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7"/>
      <c r="S2" s="25" t="s">
        <v>5</v>
      </c>
      <c r="T2" s="6" t="s">
        <v>6</v>
      </c>
    </row>
    <row r="3" ht="25" customHeight="1" spans="1:20">
      <c r="A3" s="25"/>
      <c r="B3" s="25"/>
      <c r="C3" s="25"/>
      <c r="D3" s="6" t="s">
        <v>7</v>
      </c>
      <c r="E3" s="25"/>
      <c r="F3" s="25"/>
      <c r="G3" s="25"/>
      <c r="H3" s="25"/>
      <c r="I3" s="25"/>
      <c r="J3" s="6" t="s">
        <v>8</v>
      </c>
      <c r="K3" s="25"/>
      <c r="L3" s="25"/>
      <c r="M3" s="25"/>
      <c r="N3" s="25"/>
      <c r="O3" s="25"/>
      <c r="P3" s="25"/>
      <c r="Q3" s="25"/>
      <c r="R3" s="25"/>
      <c r="S3" s="25"/>
      <c r="T3" s="6"/>
    </row>
    <row r="4" ht="64" customHeight="1" spans="1:20">
      <c r="A4" s="25" t="s">
        <v>1</v>
      </c>
      <c r="B4" s="25" t="s">
        <v>2</v>
      </c>
      <c r="C4" s="25" t="s">
        <v>3</v>
      </c>
      <c r="D4" s="26" t="s">
        <v>9</v>
      </c>
      <c r="E4" s="26" t="s">
        <v>10</v>
      </c>
      <c r="F4" s="26" t="s">
        <v>11</v>
      </c>
      <c r="G4" s="30" t="s">
        <v>12</v>
      </c>
      <c r="H4" s="26" t="s">
        <v>13</v>
      </c>
      <c r="I4" s="26" t="s">
        <v>14</v>
      </c>
      <c r="J4" s="32" t="s">
        <v>15</v>
      </c>
      <c r="K4" s="6" t="s">
        <v>16</v>
      </c>
      <c r="L4" s="6" t="s">
        <v>17</v>
      </c>
      <c r="M4" s="6" t="s">
        <v>18</v>
      </c>
      <c r="N4" s="30" t="s">
        <v>19</v>
      </c>
      <c r="O4" s="30" t="s">
        <v>20</v>
      </c>
      <c r="P4" s="30" t="s">
        <v>21</v>
      </c>
      <c r="Q4" s="30" t="s">
        <v>22</v>
      </c>
      <c r="R4" s="30" t="s">
        <v>23</v>
      </c>
      <c r="S4" s="25" t="s">
        <v>5</v>
      </c>
      <c r="T4" s="25" t="s">
        <v>24</v>
      </c>
    </row>
    <row r="5" ht="88" customHeight="1" spans="1:20">
      <c r="A5" s="7">
        <v>1</v>
      </c>
      <c r="B5" s="7" t="s">
        <v>25</v>
      </c>
      <c r="C5" s="7" t="s">
        <v>26</v>
      </c>
      <c r="D5" s="27">
        <f>34636+1680</f>
        <v>36316</v>
      </c>
      <c r="E5" s="27">
        <f>51954+1680</f>
        <v>53634</v>
      </c>
      <c r="F5" s="27">
        <f>63210+2780</f>
        <v>65990</v>
      </c>
      <c r="G5" s="27">
        <f>84858+4200</f>
        <v>89058</v>
      </c>
      <c r="H5" s="27" t="s">
        <v>27</v>
      </c>
      <c r="I5" s="27" t="s">
        <v>27</v>
      </c>
      <c r="J5" s="27">
        <v>7677</v>
      </c>
      <c r="K5" s="27">
        <v>15877</v>
      </c>
      <c r="L5" s="27">
        <v>26204</v>
      </c>
      <c r="M5" s="27">
        <v>38466</v>
      </c>
      <c r="N5" s="27">
        <v>51928</v>
      </c>
      <c r="O5" s="27">
        <v>44490</v>
      </c>
      <c r="P5" s="27">
        <v>66736</v>
      </c>
      <c r="Q5" s="27" t="s">
        <v>27</v>
      </c>
      <c r="R5" s="27" t="s">
        <v>27</v>
      </c>
      <c r="S5" s="21" t="s">
        <v>28</v>
      </c>
      <c r="T5" s="7" t="s">
        <v>29</v>
      </c>
    </row>
    <row r="6" ht="88" customHeight="1" spans="1:20">
      <c r="A6" s="7">
        <v>2</v>
      </c>
      <c r="B6" s="7" t="s">
        <v>30</v>
      </c>
      <c r="C6" s="7" t="s">
        <v>31</v>
      </c>
      <c r="D6" s="28">
        <f>4*23</f>
        <v>92</v>
      </c>
      <c r="E6" s="28">
        <f>6*23</f>
        <v>138</v>
      </c>
      <c r="F6" s="27">
        <f>7.3*23</f>
        <v>167.9</v>
      </c>
      <c r="G6" s="27">
        <f>9.8*23</f>
        <v>225.4</v>
      </c>
      <c r="H6" s="27">
        <f>10.8*23</f>
        <v>248.4</v>
      </c>
      <c r="I6" s="27">
        <f>13.5*23</f>
        <v>310.5</v>
      </c>
      <c r="J6" s="28">
        <f>1.2*23</f>
        <v>27.6</v>
      </c>
      <c r="K6" s="28">
        <f>2.5*23</f>
        <v>57.5</v>
      </c>
      <c r="L6" s="28">
        <f>4*23</f>
        <v>92</v>
      </c>
      <c r="M6" s="28">
        <f>6*23</f>
        <v>138</v>
      </c>
      <c r="N6" s="28">
        <f>8*23</f>
        <v>184</v>
      </c>
      <c r="O6" s="28">
        <f>6.8*23</f>
        <v>156.4</v>
      </c>
      <c r="P6" s="28">
        <f>10.2*23</f>
        <v>234.6</v>
      </c>
      <c r="Q6" s="28">
        <f>13.6*23</f>
        <v>312.8</v>
      </c>
      <c r="R6" s="28">
        <f>12*23</f>
        <v>276</v>
      </c>
      <c r="S6" s="21" t="s">
        <v>32</v>
      </c>
      <c r="T6" s="7" t="s">
        <v>33</v>
      </c>
    </row>
    <row r="7" ht="25" customHeight="1" spans="1:20">
      <c r="A7" s="29" t="s">
        <v>34</v>
      </c>
      <c r="B7" s="29"/>
      <c r="C7" s="29"/>
      <c r="D7" s="29"/>
      <c r="E7" s="29"/>
      <c r="F7" s="29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</row>
    <row r="8" ht="25" customHeight="1" spans="1:20">
      <c r="A8" s="12" t="s">
        <v>35</v>
      </c>
      <c r="B8" s="13"/>
      <c r="C8" s="13"/>
      <c r="D8" s="13"/>
      <c r="E8" s="13"/>
      <c r="F8" s="13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5" customHeight="1" spans="1:20">
      <c r="A9" s="12" t="s">
        <v>36</v>
      </c>
      <c r="B9" s="13"/>
      <c r="C9" s="13"/>
      <c r="D9" s="13"/>
      <c r="E9" s="13"/>
      <c r="F9" s="13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5" customHeight="1" spans="1:20">
      <c r="A10" s="12" t="s">
        <v>37</v>
      </c>
      <c r="B10" s="13"/>
      <c r="C10" s="13"/>
      <c r="D10" s="13"/>
      <c r="E10" s="13"/>
      <c r="F10" s="13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0" customHeight="1" spans="1:20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</sheetData>
  <mergeCells count="15">
    <mergeCell ref="A1:T1"/>
    <mergeCell ref="D2:R2"/>
    <mergeCell ref="D3:I3"/>
    <mergeCell ref="J3:R3"/>
    <mergeCell ref="A8:F8"/>
    <mergeCell ref="A9:F9"/>
    <mergeCell ref="A10:F10"/>
    <mergeCell ref="A11:T11"/>
    <mergeCell ref="A2:A4"/>
    <mergeCell ref="A5:A6"/>
    <mergeCell ref="B2:B4"/>
    <mergeCell ref="C2:C4"/>
    <mergeCell ref="S2:S4"/>
    <mergeCell ref="T2:T4"/>
    <mergeCell ref="T5:T6"/>
  </mergeCells>
  <printOptions horizontalCentered="1"/>
  <pageMargins left="0.393055555555556" right="0.393055555555556" top="0.826388888888889" bottom="1" header="0.5" footer="0.5"/>
  <pageSetup paperSize="9" scale="64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abSelected="1" zoomScale="80" zoomScaleNormal="80" workbookViewId="0">
      <selection activeCell="J17" sqref="J17"/>
    </sheetView>
  </sheetViews>
  <sheetFormatPr defaultColWidth="6" defaultRowHeight="17.25"/>
  <cols>
    <col min="1" max="1" width="5.22222222222222" customWidth="1"/>
    <col min="2" max="2" width="9.44444444444444" customWidth="1"/>
    <col min="3" max="3" width="7.68888888888889" customWidth="1"/>
    <col min="4" max="6" width="10.7777777777778" customWidth="1"/>
    <col min="7" max="7" width="18.7481481481481" customWidth="1"/>
    <col min="8" max="8" width="14.7185185185185" customWidth="1"/>
    <col min="9" max="9" width="17.3555555555556" customWidth="1"/>
    <col min="10" max="10" width="10.7777777777778" customWidth="1"/>
    <col min="11" max="11" width="11.3851851851852" customWidth="1"/>
    <col min="12" max="12" width="10.1333333333333" customWidth="1"/>
    <col min="13" max="13" width="32.2222222222222" customWidth="1"/>
    <col min="14" max="14" width="8.68888888888889" customWidth="1"/>
  </cols>
  <sheetData>
    <row r="1" customFormat="1" ht="50" customHeight="1" spans="1:14">
      <c r="A1" s="1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1" ht="34" customHeight="1" spans="1:14">
      <c r="A2" s="3" t="s">
        <v>1</v>
      </c>
      <c r="B2" s="3" t="s">
        <v>2</v>
      </c>
      <c r="C2" s="3" t="s">
        <v>3</v>
      </c>
      <c r="D2" s="4" t="s">
        <v>4</v>
      </c>
      <c r="E2" s="14"/>
      <c r="F2" s="14"/>
      <c r="G2" s="14"/>
      <c r="H2" s="14"/>
      <c r="I2" s="14"/>
      <c r="J2" s="14"/>
      <c r="K2" s="14"/>
      <c r="L2" s="17"/>
      <c r="M2" s="3" t="s">
        <v>5</v>
      </c>
      <c r="N2" s="19" t="s">
        <v>6</v>
      </c>
    </row>
    <row r="3" customFormat="1" ht="108" customHeight="1" spans="1:14">
      <c r="A3" s="5"/>
      <c r="B3" s="5"/>
      <c r="C3" s="5"/>
      <c r="D3" s="6" t="s">
        <v>39</v>
      </c>
      <c r="E3" s="6" t="s">
        <v>40</v>
      </c>
      <c r="F3" s="6" t="s">
        <v>41</v>
      </c>
      <c r="G3" s="6" t="s">
        <v>42</v>
      </c>
      <c r="H3" s="6" t="s">
        <v>43</v>
      </c>
      <c r="I3" s="6" t="s">
        <v>44</v>
      </c>
      <c r="J3" s="6" t="s">
        <v>45</v>
      </c>
      <c r="K3" s="6" t="s">
        <v>46</v>
      </c>
      <c r="L3" s="6" t="s">
        <v>47</v>
      </c>
      <c r="M3" s="5"/>
      <c r="N3" s="20"/>
    </row>
    <row r="4" customFormat="1" ht="88" customHeight="1" spans="1:14">
      <c r="A4" s="7">
        <v>1</v>
      </c>
      <c r="B4" s="7" t="s">
        <v>25</v>
      </c>
      <c r="C4" s="7" t="s">
        <v>26</v>
      </c>
      <c r="D4" s="8" t="s">
        <v>48</v>
      </c>
      <c r="E4" s="15"/>
      <c r="F4" s="15"/>
      <c r="G4" s="15"/>
      <c r="H4" s="15"/>
      <c r="I4" s="15"/>
      <c r="J4" s="15"/>
      <c r="K4" s="15"/>
      <c r="L4" s="18"/>
      <c r="M4" s="21"/>
      <c r="N4" s="7" t="s">
        <v>29</v>
      </c>
    </row>
    <row r="5" customFormat="1" ht="88" customHeight="1" spans="1:14">
      <c r="A5" s="7">
        <v>2</v>
      </c>
      <c r="B5" s="7" t="s">
        <v>30</v>
      </c>
      <c r="C5" s="7" t="s">
        <v>31</v>
      </c>
      <c r="D5" s="9">
        <v>805</v>
      </c>
      <c r="E5" s="16">
        <v>460</v>
      </c>
      <c r="F5" s="16">
        <v>345</v>
      </c>
      <c r="G5" s="16">
        <v>276</v>
      </c>
      <c r="H5" s="16">
        <v>184</v>
      </c>
      <c r="I5" s="16">
        <v>138</v>
      </c>
      <c r="J5" s="16">
        <v>120</v>
      </c>
      <c r="K5" s="16">
        <v>57.5</v>
      </c>
      <c r="L5" s="16">
        <v>92</v>
      </c>
      <c r="M5" s="21" t="s">
        <v>32</v>
      </c>
      <c r="N5" s="7" t="s">
        <v>33</v>
      </c>
    </row>
    <row r="6" customFormat="1" ht="25" customHeight="1" spans="1:14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customFormat="1" ht="25" customHeight="1" spans="1:14">
      <c r="A7" s="12" t="s">
        <v>35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customFormat="1" ht="25" customHeight="1" spans="1:14">
      <c r="A8" s="12" t="s">
        <v>36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customFormat="1" ht="25" customHeight="1" spans="1:14">
      <c r="A9" s="12" t="s">
        <v>37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customFormat="1" ht="20" customHeight="1" spans="1:14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</sheetData>
  <mergeCells count="15">
    <mergeCell ref="A1:N1"/>
    <mergeCell ref="D2:L2"/>
    <mergeCell ref="D4:L4"/>
    <mergeCell ref="A6:N6"/>
    <mergeCell ref="A7:N7"/>
    <mergeCell ref="A8:N8"/>
    <mergeCell ref="A9:N9"/>
    <mergeCell ref="A10:N10"/>
    <mergeCell ref="A2:A3"/>
    <mergeCell ref="A4:A5"/>
    <mergeCell ref="B2:B3"/>
    <mergeCell ref="C2:C3"/>
    <mergeCell ref="M2:M3"/>
    <mergeCell ref="N2:N3"/>
    <mergeCell ref="N4:N5"/>
  </mergeCells>
  <printOptions horizontalCentered="1"/>
  <pageMargins left="0.393055555555556" right="0.393055555555556" top="0.826388888888889" bottom="1" header="0.5" footer="0.5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Honor_Office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鸡笼山墓区</vt:lpstr>
      <vt:lpstr>香炉山墓区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created xsi:type="dcterms:W3CDTF">2026-06-15T23:06:00Z</dcterms:created>
  <dcterms:modified xsi:type="dcterms:W3CDTF">2026-08-05T15:23:20Z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BD932FF5AD46435C9879BA990CC702F0_13</vt:lpwstr>
  </property>
  <property fmtid="{D5CDD505-2E9C-101B-9397-08002B2CF9AE}" pid="3" name="KSOProductBuildVer">
    <vt:lpwstr>2052-11.8.2.11717</vt:lpwstr>
  </property>
  <property fmtid="{D5CDD505-2E9C-101B-9397-08002B2CF9AE}" pid="4" name="CalculationRule">
    <vt:i4>0</vt:i4>
  </property>
</Properties>
</file>